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rnosti/Dropbox/Mac/Downloads/PublicSchools/BUDGET_DATA/"/>
    </mc:Choice>
  </mc:AlternateContent>
  <xr:revisionPtr revIDLastSave="0" documentId="13_ncr:1_{96700585-4101-C249-9600-3C7970C7682C}" xr6:coauthVersionLast="47" xr6:coauthVersionMax="47" xr10:uidLastSave="{00000000-0000-0000-0000-000000000000}"/>
  <bookViews>
    <workbookView xWindow="860" yWindow="1420" windowWidth="27940" windowHeight="15440" activeTab="1" xr2:uid="{EA97603A-AABD-764A-9DAE-43484231FB03}"/>
  </bookViews>
  <sheets>
    <sheet name="AllFunds" sheetId="3" r:id="rId1"/>
    <sheet name="GeneralFund-Summary" sheetId="1" r:id="rId2"/>
    <sheet name="GeneralFund-FullTable" sheetId="2" r:id="rId3"/>
    <sheet name="District vs Sit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E11" i="4"/>
  <c r="E10" i="4"/>
  <c r="E9" i="4"/>
  <c r="E8" i="4"/>
  <c r="E7" i="4"/>
  <c r="E6" i="4"/>
  <c r="E5" i="4"/>
  <c r="E4" i="4"/>
  <c r="E3" i="4"/>
  <c r="E2" i="4"/>
  <c r="D12" i="4"/>
  <c r="D11" i="4"/>
  <c r="D10" i="4"/>
  <c r="D9" i="4"/>
  <c r="D8" i="4"/>
  <c r="D7" i="4"/>
  <c r="D6" i="4"/>
  <c r="D5" i="4"/>
  <c r="D4" i="4"/>
  <c r="D3" i="4"/>
  <c r="D2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C5" i="4"/>
  <c r="B5" i="4"/>
  <c r="C4" i="4"/>
  <c r="B4" i="4"/>
  <c r="C3" i="4"/>
  <c r="B3" i="4"/>
  <c r="C2" i="4"/>
  <c r="B2" i="4"/>
  <c r="U6" i="3"/>
  <c r="T6" i="3"/>
  <c r="S6" i="3"/>
  <c r="U7" i="3"/>
  <c r="T7" i="3"/>
  <c r="S7" i="3"/>
  <c r="Q14" i="3"/>
  <c r="P14" i="3"/>
  <c r="O14" i="3"/>
  <c r="N14" i="3"/>
  <c r="L14" i="3"/>
  <c r="K14" i="3"/>
  <c r="J14" i="3"/>
  <c r="I14" i="3"/>
  <c r="H14" i="3"/>
  <c r="G14" i="3"/>
  <c r="F14" i="3"/>
  <c r="E14" i="3"/>
  <c r="D14" i="3"/>
  <c r="C14" i="3"/>
  <c r="B14" i="3"/>
  <c r="Q13" i="3"/>
  <c r="P13" i="3"/>
  <c r="O13" i="3"/>
  <c r="N13" i="3"/>
  <c r="L13" i="3"/>
  <c r="K13" i="3"/>
  <c r="J13" i="3"/>
  <c r="I13" i="3"/>
  <c r="H13" i="3"/>
  <c r="G13" i="3"/>
  <c r="F13" i="3"/>
  <c r="E13" i="3"/>
  <c r="D13" i="3"/>
  <c r="C13" i="3"/>
  <c r="B13" i="3"/>
  <c r="Q12" i="3"/>
  <c r="P12" i="3"/>
  <c r="O12" i="3"/>
  <c r="N12" i="3"/>
  <c r="L12" i="3"/>
  <c r="K12" i="3"/>
  <c r="J12" i="3"/>
  <c r="I12" i="3"/>
  <c r="H12" i="3"/>
  <c r="G12" i="3"/>
  <c r="F12" i="3"/>
  <c r="E12" i="3"/>
  <c r="D12" i="3"/>
  <c r="C12" i="3"/>
  <c r="B12" i="3"/>
  <c r="Q11" i="3"/>
  <c r="P11" i="3"/>
  <c r="O11" i="3"/>
  <c r="N11" i="3"/>
  <c r="L11" i="3"/>
  <c r="K11" i="3"/>
  <c r="J11" i="3"/>
  <c r="I11" i="3"/>
  <c r="H11" i="3"/>
  <c r="G11" i="3"/>
  <c r="F11" i="3"/>
  <c r="E11" i="3"/>
  <c r="D11" i="3"/>
  <c r="C11" i="3"/>
  <c r="B11" i="3"/>
  <c r="Q10" i="3"/>
  <c r="P10" i="3"/>
  <c r="O10" i="3"/>
  <c r="N10" i="3"/>
  <c r="L10" i="3"/>
  <c r="K10" i="3"/>
  <c r="J10" i="3"/>
  <c r="I10" i="3"/>
  <c r="H10" i="3"/>
  <c r="G10" i="3"/>
  <c r="F10" i="3"/>
  <c r="E10" i="3"/>
  <c r="D10" i="3"/>
  <c r="C10" i="3"/>
  <c r="B10" i="3"/>
  <c r="Q7" i="3"/>
  <c r="Q15" i="3" s="1"/>
  <c r="P7" i="3"/>
  <c r="P15" i="3" s="1"/>
  <c r="O7" i="3"/>
  <c r="O15" i="3" s="1"/>
  <c r="N7" i="3"/>
  <c r="N15" i="3" s="1"/>
  <c r="L7" i="3"/>
  <c r="L15" i="3" s="1"/>
  <c r="K7" i="3"/>
  <c r="K15" i="3" s="1"/>
  <c r="J7" i="3"/>
  <c r="J15" i="3" s="1"/>
  <c r="I7" i="3"/>
  <c r="I15" i="3" s="1"/>
  <c r="H7" i="3"/>
  <c r="H15" i="3" s="1"/>
  <c r="G7" i="3"/>
  <c r="G15" i="3" s="1"/>
  <c r="F7" i="3"/>
  <c r="F15" i="3" s="1"/>
  <c r="E7" i="3"/>
  <c r="E15" i="3" s="1"/>
  <c r="D7" i="3"/>
  <c r="D15" i="3" s="1"/>
  <c r="C7" i="3"/>
  <c r="C15" i="3" s="1"/>
  <c r="B7" i="3"/>
  <c r="B15" i="3" s="1"/>
</calcChain>
</file>

<file path=xl/sharedStrings.xml><?xml version="1.0" encoding="utf-8"?>
<sst xmlns="http://schemas.openxmlformats.org/spreadsheetml/2006/main" count="464" uniqueCount="56">
  <si>
    <t>Program Category</t>
  </si>
  <si>
    <t>District Level Administration</t>
  </si>
  <si>
    <t>School Level Administration</t>
  </si>
  <si>
    <t>Regular Instruction</t>
  </si>
  <si>
    <t>Career and Technical Instruction</t>
  </si>
  <si>
    <t>Special Education</t>
  </si>
  <si>
    <t>Student Activities and Athletics</t>
  </si>
  <si>
    <t>Instructional Support Services</t>
  </si>
  <si>
    <t>Pupil Support Services</t>
  </si>
  <si>
    <t>Operation Maintenance and Other</t>
  </si>
  <si>
    <t>Student Transportation</t>
  </si>
  <si>
    <t>Capital Expenditures</t>
  </si>
  <si>
    <t>Total - General Fund</t>
  </si>
  <si>
    <t>Mounds View</t>
  </si>
  <si>
    <t>Wayzata</t>
  </si>
  <si>
    <t>White Bear Lake</t>
  </si>
  <si>
    <t>Shakopee</t>
  </si>
  <si>
    <t>Roseville</t>
  </si>
  <si>
    <t>South Washington County</t>
  </si>
  <si>
    <t>Students Served</t>
  </si>
  <si>
    <t>Saint Paul</t>
  </si>
  <si>
    <t>Minnetonka</t>
  </si>
  <si>
    <t>Minneapolis</t>
  </si>
  <si>
    <t>Osseo</t>
  </si>
  <si>
    <t>Anoka-Hennepin</t>
  </si>
  <si>
    <t>Rosemount-Apple Valley-Eagan</t>
  </si>
  <si>
    <t>Burnsville-Eagan-Savage</t>
  </si>
  <si>
    <t>North Saint Paul - Maplewood - Oakdale</t>
  </si>
  <si>
    <t>Edina</t>
  </si>
  <si>
    <t>General Fund Expenditures 24-25</t>
  </si>
  <si>
    <t>Building Construction Expenditures 24-25</t>
  </si>
  <si>
    <t>Food Service Expenditures 24-25</t>
  </si>
  <si>
    <t>Community Service Expenditures 24-25</t>
  </si>
  <si>
    <t>Total (All Funds)</t>
  </si>
  <si>
    <t>Debt Service Expenditures 24-25</t>
  </si>
  <si>
    <t>Per Student Numbers</t>
  </si>
  <si>
    <t>State &amp; Local Site Level Expenditure Per District</t>
  </si>
  <si>
    <t>Federal Site Level Expenditure Per District</t>
  </si>
  <si>
    <t>State &amp; Local Site Share of District-Wide Expenditure Per Student</t>
  </si>
  <si>
    <t>Federal Site Share of District-Wide Expenditure Per Student</t>
  </si>
  <si>
    <t>Total Expenditures</t>
  </si>
  <si>
    <t>Dollars per ADM Served</t>
  </si>
  <si>
    <t>Percent of Total General Fund Expenditures</t>
  </si>
  <si>
    <t>District</t>
  </si>
  <si>
    <t>Site Based (Total)</t>
  </si>
  <si>
    <t>District Based (Total)</t>
  </si>
  <si>
    <t>Totals</t>
  </si>
  <si>
    <t>(Weighted Avg Cost, Excl St Paul)</t>
  </si>
  <si>
    <t>(Weighted Avg Cost, Incl St Paul)</t>
  </si>
  <si>
    <t>% District Based</t>
  </si>
  <si>
    <t>SPPS</t>
  </si>
  <si>
    <t>% of District Based Total</t>
  </si>
  <si>
    <t>Total Cost</t>
  </si>
  <si>
    <t>Total Students</t>
  </si>
  <si>
    <t>Site-Based</t>
  </si>
  <si>
    <t>District-Based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</si>
</sst>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&quot;$&quot;#,##0.0000"/>
  </numFmts>
  <fonts count="10" x14ac:knownFonts="1">
    <font>
      <sz val="12"/>
      <color theme="1"/>
      <name val="Aptos Narrow"/>
      <family val="2"/>
      <scheme val="minor"/>
    </font>
    <font>
      <sz val="10"/>
      <color rgb="FF000000"/>
      <name val="Calibri"/>
      <family val="2"/>
    </font>
    <font>
      <u/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2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b/>
      <u/>
      <sz val="10"/>
      <color rgb="FF000000"/>
      <name val="Calibri"/>
      <family val="2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4" fontId="1" fillId="0" borderId="0" xfId="0" applyNumberFormat="1" applyFont="1"/>
    <xf numFmtId="0" fontId="4" fillId="0" borderId="0" xfId="0" applyFont="1"/>
    <xf numFmtId="4" fontId="4" fillId="0" borderId="0" xfId="0" applyNumberFormat="1" applyFont="1"/>
    <xf numFmtId="164" fontId="0" fillId="0" borderId="0" xfId="0" applyNumberFormat="1"/>
    <xf numFmtId="0" fontId="5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4" fontId="1" fillId="0" borderId="0" xfId="0" applyNumberFormat="1" applyFont="1"/>
    <xf numFmtId="164" fontId="4" fillId="0" borderId="0" xfId="0" applyNumberFormat="1" applyFont="1"/>
    <xf numFmtId="0" fontId="7" fillId="0" borderId="0" xfId="0" applyFont="1"/>
    <xf numFmtId="166" fontId="0" fillId="0" borderId="0" xfId="0" applyNumberFormat="1"/>
    <xf numFmtId="44" fontId="1" fillId="0" borderId="0" xfId="1" applyFont="1"/>
    <xf numFmtId="164" fontId="1" fillId="0" borderId="0" xfId="0" applyNumberFormat="1" applyFont="1" applyFill="1"/>
    <xf numFmtId="165" fontId="1" fillId="0" borderId="0" xfId="0" applyNumberFormat="1" applyFont="1"/>
    <xf numFmtId="165" fontId="9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AllFunds!$B$13:$Q$13</c:f>
              <c:numCache>
                <c:formatCode>"$"#,##0.00</c:formatCode>
                <c:ptCount val="16"/>
                <c:pt idx="0">
                  <c:v>102.76229513817279</c:v>
                </c:pt>
                <c:pt idx="1">
                  <c:v>0</c:v>
                </c:pt>
                <c:pt idx="2">
                  <c:v>2979.3795741745112</c:v>
                </c:pt>
                <c:pt idx="3">
                  <c:v>2403.1419311700247</c:v>
                </c:pt>
                <c:pt idx="4">
                  <c:v>2598.981882008994</c:v>
                </c:pt>
                <c:pt idx="5">
                  <c:v>2896.4217991086957</c:v>
                </c:pt>
                <c:pt idx="6">
                  <c:v>1897.0992885433775</c:v>
                </c:pt>
                <c:pt idx="7">
                  <c:v>3493.5821360783611</c:v>
                </c:pt>
                <c:pt idx="8">
                  <c:v>5064.9105655547128</c:v>
                </c:pt>
                <c:pt idx="9">
                  <c:v>1581.9155057048033</c:v>
                </c:pt>
                <c:pt idx="10">
                  <c:v>7421.0851712168023</c:v>
                </c:pt>
                <c:pt idx="12">
                  <c:v>938.04865024315802</c:v>
                </c:pt>
                <c:pt idx="13">
                  <c:v>1202.0666421712936</c:v>
                </c:pt>
                <c:pt idx="14">
                  <c:v>201.99530153228841</c:v>
                </c:pt>
                <c:pt idx="15">
                  <c:v>204.75800476421898</c:v>
                </c:pt>
              </c:numCache>
            </c:numRef>
          </c:xVal>
          <c:yVal>
            <c:numRef>
              <c:f>AllFunds!$B$14:$Q$14</c:f>
              <c:numCache>
                <c:formatCode>"$"#,##0.00</c:formatCode>
                <c:ptCount val="16"/>
                <c:pt idx="0">
                  <c:v>355.01471370904153</c:v>
                </c:pt>
                <c:pt idx="1">
                  <c:v>1357.8907667582559</c:v>
                </c:pt>
                <c:pt idx="2">
                  <c:v>3596.6622933404947</c:v>
                </c:pt>
                <c:pt idx="3">
                  <c:v>1352.7159559434526</c:v>
                </c:pt>
                <c:pt idx="4">
                  <c:v>2443.1278433097032</c:v>
                </c:pt>
                <c:pt idx="5">
                  <c:v>1231.0130706115813</c:v>
                </c:pt>
                <c:pt idx="6">
                  <c:v>1945.9309350514241</c:v>
                </c:pt>
                <c:pt idx="7">
                  <c:v>1209.0157455769684</c:v>
                </c:pt>
                <c:pt idx="8">
                  <c:v>2034.0554644450574</c:v>
                </c:pt>
                <c:pt idx="9">
                  <c:v>2194.7523368852517</c:v>
                </c:pt>
                <c:pt idx="10">
                  <c:v>3718.4393099389845</c:v>
                </c:pt>
                <c:pt idx="12">
                  <c:v>1769.0197779340147</c:v>
                </c:pt>
                <c:pt idx="13">
                  <c:v>863.32166114045151</c:v>
                </c:pt>
                <c:pt idx="14">
                  <c:v>2374.2174807754791</c:v>
                </c:pt>
                <c:pt idx="15">
                  <c:v>1394.9262661429743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96-E541-B365-D30EE934D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90031"/>
        <c:axId val="15640527"/>
      </c:scatterChart>
      <c:valAx>
        <c:axId val="15390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Construction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40527"/>
        <c:crosses val="autoZero"/>
        <c:crossBetween val="midCat"/>
      </c:valAx>
      <c:valAx>
        <c:axId val="15640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Debt Service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900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Per-Student General Fund Expenditures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'GeneralFund-Summary'!$B$14:$Q$14</c:f>
              <c:numCache>
                <c:formatCode>"$"#,##0.00</c:formatCode>
                <c:ptCount val="16"/>
                <c:pt idx="0">
                  <c:v>12748.189998248004</c:v>
                </c:pt>
                <c:pt idx="1">
                  <c:v>12092.37847755348</c:v>
                </c:pt>
                <c:pt idx="2">
                  <c:v>13290.708164835891</c:v>
                </c:pt>
                <c:pt idx="3">
                  <c:v>12169.814412324171</c:v>
                </c:pt>
                <c:pt idx="4">
                  <c:v>10031.846801344664</c:v>
                </c:pt>
                <c:pt idx="5">
                  <c:v>10116.272754205642</c:v>
                </c:pt>
                <c:pt idx="6">
                  <c:v>12627.621383220259</c:v>
                </c:pt>
                <c:pt idx="7">
                  <c:v>13087.568869002198</c:v>
                </c:pt>
                <c:pt idx="8">
                  <c:v>13708.281027296</c:v>
                </c:pt>
                <c:pt idx="9">
                  <c:v>11348.153020182834</c:v>
                </c:pt>
                <c:pt idx="10">
                  <c:v>12709.556845529873</c:v>
                </c:pt>
                <c:pt idx="12">
                  <c:v>12935.566298311531</c:v>
                </c:pt>
                <c:pt idx="13">
                  <c:v>12682.340943761137</c:v>
                </c:pt>
                <c:pt idx="14">
                  <c:v>10400.008636857536</c:v>
                </c:pt>
                <c:pt idx="15">
                  <c:v>10723.623485932698</c:v>
                </c:pt>
              </c:numCache>
            </c:numRef>
          </c:xVal>
          <c:yVal>
            <c:numRef>
              <c:f>'GeneralFund-Summary'!$B$15:$Q$15</c:f>
              <c:numCache>
                <c:formatCode>"$"#,##0.00</c:formatCode>
                <c:ptCount val="16"/>
                <c:pt idx="0">
                  <c:v>4080.7300017519947</c:v>
                </c:pt>
                <c:pt idx="1">
                  <c:v>7205.9315224465199</c:v>
                </c:pt>
                <c:pt idx="2">
                  <c:v>9424.291835164111</c:v>
                </c:pt>
                <c:pt idx="3">
                  <c:v>4156.5555876758281</c:v>
                </c:pt>
                <c:pt idx="4">
                  <c:v>7096.6831986553343</c:v>
                </c:pt>
                <c:pt idx="5">
                  <c:v>8027.2972457943561</c:v>
                </c:pt>
                <c:pt idx="6">
                  <c:v>4136.5486167797399</c:v>
                </c:pt>
                <c:pt idx="7">
                  <c:v>5183.5211309978022</c:v>
                </c:pt>
                <c:pt idx="8">
                  <c:v>9403.4189727040011</c:v>
                </c:pt>
                <c:pt idx="9">
                  <c:v>4754.4469798171676</c:v>
                </c:pt>
                <c:pt idx="10">
                  <c:v>3841.1231544701286</c:v>
                </c:pt>
                <c:pt idx="12">
                  <c:v>4517.7937016884698</c:v>
                </c:pt>
                <c:pt idx="13">
                  <c:v>3643.2290562388625</c:v>
                </c:pt>
                <c:pt idx="14">
                  <c:v>5088.6813631424657</c:v>
                </c:pt>
                <c:pt idx="15">
                  <c:v>5409.5365140673011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7A-E446-A76C-2418BA646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69743"/>
        <c:axId val="15128319"/>
      </c:scatterChart>
      <c:valAx>
        <c:axId val="14869743"/>
        <c:scaling>
          <c:orientation val="minMax"/>
          <c:max val="14000"/>
          <c:min val="4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Site-Based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28319"/>
        <c:crosses val="autoZero"/>
        <c:crossBetween val="midCat"/>
      </c:valAx>
      <c:valAx>
        <c:axId val="1512831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District-Based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97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17</xdr:row>
      <xdr:rowOff>31750</xdr:rowOff>
    </xdr:from>
    <xdr:to>
      <xdr:col>8</xdr:col>
      <xdr:colOff>368300</xdr:colOff>
      <xdr:row>41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279B45E-951D-9DBE-35CE-CC6B75A35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266700</xdr:colOff>
      <xdr:row>0</xdr:row>
      <xdr:rowOff>44450</xdr:rowOff>
    </xdr:from>
    <xdr:to>
      <xdr:col>27</xdr:col>
      <xdr:colOff>431800</xdr:colOff>
      <xdr:row>16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9D3E4D-D5BD-C046-B7A4-1310B29D0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E545B-0F3B-A14A-9385-303AB2BCDF48}">
  <dimension ref="A1:V17"/>
  <sheetViews>
    <sheetView zoomScale="97" zoomScaleNormal="97" workbookViewId="0">
      <selection activeCell="T9" sqref="T9"/>
    </sheetView>
  </sheetViews>
  <sheetFormatPr baseColWidth="10" defaultRowHeight="16" x14ac:dyDescent="0.2"/>
  <cols>
    <col min="1" max="1" width="37" customWidth="1"/>
    <col min="2" max="9" width="16" bestFit="1" customWidth="1"/>
    <col min="10" max="10" width="17.6640625" bestFit="1" customWidth="1"/>
    <col min="11" max="12" width="16" bestFit="1" customWidth="1"/>
    <col min="14" max="17" width="16" bestFit="1" customWidth="1"/>
    <col min="19" max="19" width="16.33203125" bestFit="1" customWidth="1"/>
  </cols>
  <sheetData>
    <row r="1" spans="1:22" x14ac:dyDescent="0.2">
      <c r="A1" s="14" t="s">
        <v>46</v>
      </c>
      <c r="B1" s="2" t="s">
        <v>24</v>
      </c>
      <c r="C1" s="2" t="s">
        <v>26</v>
      </c>
      <c r="D1" s="2" t="s">
        <v>22</v>
      </c>
      <c r="E1" s="2" t="s">
        <v>13</v>
      </c>
      <c r="F1" s="4" t="s">
        <v>27</v>
      </c>
      <c r="G1" s="2" t="s">
        <v>23</v>
      </c>
      <c r="H1" s="2" t="s">
        <v>17</v>
      </c>
      <c r="I1" s="2" t="s">
        <v>25</v>
      </c>
      <c r="J1" s="2" t="s">
        <v>20</v>
      </c>
      <c r="K1" s="2" t="s">
        <v>18</v>
      </c>
      <c r="L1" s="2" t="s">
        <v>15</v>
      </c>
      <c r="N1" s="2" t="s">
        <v>28</v>
      </c>
      <c r="O1" s="2" t="s">
        <v>21</v>
      </c>
      <c r="P1" s="2" t="s">
        <v>16</v>
      </c>
      <c r="Q1" s="2" t="s">
        <v>14</v>
      </c>
    </row>
    <row r="2" spans="1:22" x14ac:dyDescent="0.2">
      <c r="A2" t="s">
        <v>29</v>
      </c>
      <c r="B2" s="7">
        <v>656044199</v>
      </c>
      <c r="C2" s="7">
        <v>158964652</v>
      </c>
      <c r="D2" s="7">
        <v>680844457</v>
      </c>
      <c r="E2" s="7">
        <v>203009862</v>
      </c>
      <c r="F2" s="7">
        <v>189203476</v>
      </c>
      <c r="G2" s="7">
        <v>408072252</v>
      </c>
      <c r="H2" s="7">
        <v>140771793</v>
      </c>
      <c r="I2" s="7">
        <v>511637764</v>
      </c>
      <c r="J2" s="7">
        <v>757120634</v>
      </c>
      <c r="K2" s="7">
        <v>342918050</v>
      </c>
      <c r="L2" s="7">
        <v>147231274</v>
      </c>
      <c r="N2" s="7">
        <v>155173509</v>
      </c>
      <c r="O2" s="7">
        <v>190468319</v>
      </c>
      <c r="P2" s="7">
        <v>129929570</v>
      </c>
      <c r="Q2" s="7">
        <v>220819692</v>
      </c>
    </row>
    <row r="3" spans="1:22" x14ac:dyDescent="0.2">
      <c r="A3" t="s">
        <v>31</v>
      </c>
      <c r="B3" s="7">
        <v>30269763</v>
      </c>
      <c r="C3" s="7">
        <v>7103405</v>
      </c>
      <c r="D3" s="7">
        <v>26386678</v>
      </c>
      <c r="E3" s="7">
        <v>8526590</v>
      </c>
      <c r="F3" s="7">
        <v>9159867</v>
      </c>
      <c r="G3" s="7">
        <v>17407303</v>
      </c>
      <c r="H3" s="7">
        <v>6845927</v>
      </c>
      <c r="I3" s="7">
        <v>20680949</v>
      </c>
      <c r="J3" s="7">
        <v>31664479</v>
      </c>
      <c r="K3" s="7">
        <v>14500475</v>
      </c>
      <c r="L3" s="7">
        <v>7681911</v>
      </c>
      <c r="N3" s="7">
        <v>4878030</v>
      </c>
      <c r="O3" s="7">
        <v>8386489</v>
      </c>
      <c r="P3" s="7">
        <v>5874812</v>
      </c>
      <c r="Q3" s="7">
        <v>10118641</v>
      </c>
    </row>
    <row r="4" spans="1:22" x14ac:dyDescent="0.2">
      <c r="A4" t="s">
        <v>32</v>
      </c>
      <c r="B4" s="7">
        <v>29872890</v>
      </c>
      <c r="C4" s="7">
        <v>6979514</v>
      </c>
      <c r="D4" s="7">
        <v>37044201</v>
      </c>
      <c r="E4" s="7">
        <v>7687317</v>
      </c>
      <c r="F4" s="7">
        <v>13122943</v>
      </c>
      <c r="G4" s="7">
        <v>21472667</v>
      </c>
      <c r="H4" s="7">
        <v>9252134</v>
      </c>
      <c r="I4" s="7">
        <v>10976926</v>
      </c>
      <c r="J4" s="7">
        <v>32730754</v>
      </c>
      <c r="K4" s="7">
        <v>17574345</v>
      </c>
      <c r="L4" s="7">
        <v>8113726</v>
      </c>
      <c r="N4" s="7">
        <v>13912703</v>
      </c>
      <c r="O4" s="7">
        <v>16158608</v>
      </c>
      <c r="P4" s="7">
        <v>3639475</v>
      </c>
      <c r="Q4" s="7">
        <v>14569026</v>
      </c>
    </row>
    <row r="5" spans="1:22" x14ac:dyDescent="0.2">
      <c r="A5" t="s">
        <v>30</v>
      </c>
      <c r="B5" s="7">
        <v>3896440</v>
      </c>
      <c r="C5" s="7">
        <v>0</v>
      </c>
      <c r="D5" s="7">
        <v>90085504</v>
      </c>
      <c r="E5" s="7">
        <v>27242834</v>
      </c>
      <c r="F5" s="7">
        <v>27896250</v>
      </c>
      <c r="G5" s="7">
        <v>60456375</v>
      </c>
      <c r="H5" s="7">
        <v>13895133</v>
      </c>
      <c r="I5" s="7">
        <v>100865306</v>
      </c>
      <c r="J5" s="7">
        <v>168841782</v>
      </c>
      <c r="K5" s="7">
        <v>30133687</v>
      </c>
      <c r="L5" s="7">
        <v>62297190</v>
      </c>
      <c r="N5" s="7">
        <v>8045390</v>
      </c>
      <c r="O5" s="7">
        <v>13576922</v>
      </c>
      <c r="P5" s="7">
        <v>1566619</v>
      </c>
      <c r="Q5" s="7">
        <v>2570102</v>
      </c>
      <c r="S5" t="s">
        <v>52</v>
      </c>
      <c r="T5" t="s">
        <v>53</v>
      </c>
    </row>
    <row r="6" spans="1:22" x14ac:dyDescent="0.2">
      <c r="A6" t="s">
        <v>34</v>
      </c>
      <c r="B6" s="7">
        <v>13461100</v>
      </c>
      <c r="C6" s="7">
        <v>10476942</v>
      </c>
      <c r="D6" s="7">
        <v>108749868</v>
      </c>
      <c r="E6" s="7">
        <v>15334848</v>
      </c>
      <c r="F6" s="7">
        <v>26223386</v>
      </c>
      <c r="G6" s="7">
        <v>25694665</v>
      </c>
      <c r="H6" s="7">
        <v>14252796</v>
      </c>
      <c r="I6" s="7">
        <v>34906219</v>
      </c>
      <c r="J6" s="7">
        <v>67806439</v>
      </c>
      <c r="K6" s="7">
        <v>41807530</v>
      </c>
      <c r="L6" s="7">
        <v>31214885</v>
      </c>
      <c r="N6" s="7">
        <v>15172405</v>
      </c>
      <c r="O6" s="7">
        <v>9750916</v>
      </c>
      <c r="P6" s="7">
        <v>18413766</v>
      </c>
      <c r="Q6" s="7">
        <v>17508975</v>
      </c>
      <c r="S6" s="7">
        <f>S7-J7</f>
        <v>5348782237</v>
      </c>
      <c r="T6">
        <f>T7-'GeneralFund-Summary'!J2</f>
        <v>222630.09</v>
      </c>
      <c r="U6" s="7">
        <f>S6/T6</f>
        <v>24025.423683743738</v>
      </c>
      <c r="V6" t="s">
        <v>47</v>
      </c>
    </row>
    <row r="7" spans="1:22" x14ac:dyDescent="0.2">
      <c r="A7" t="s">
        <v>33</v>
      </c>
      <c r="B7" s="7">
        <f t="shared" ref="B7:L7" si="0">SUM(B2:B6)</f>
        <v>733544392</v>
      </c>
      <c r="C7" s="7">
        <f t="shared" si="0"/>
        <v>183524513</v>
      </c>
      <c r="D7" s="7">
        <f t="shared" si="0"/>
        <v>943110708</v>
      </c>
      <c r="E7" s="7">
        <f t="shared" si="0"/>
        <v>261801451</v>
      </c>
      <c r="F7" s="7">
        <f t="shared" si="0"/>
        <v>265605922</v>
      </c>
      <c r="G7" s="7">
        <f t="shared" si="0"/>
        <v>533103262</v>
      </c>
      <c r="H7" s="7">
        <f t="shared" si="0"/>
        <v>185017783</v>
      </c>
      <c r="I7" s="7">
        <f t="shared" si="0"/>
        <v>679067164</v>
      </c>
      <c r="J7" s="7">
        <f t="shared" si="0"/>
        <v>1058164088</v>
      </c>
      <c r="K7" s="7">
        <f t="shared" si="0"/>
        <v>446934087</v>
      </c>
      <c r="L7" s="7">
        <f t="shared" si="0"/>
        <v>256538986</v>
      </c>
      <c r="N7" s="7">
        <f>SUM(N2:N6)</f>
        <v>197182037</v>
      </c>
      <c r="O7" s="7">
        <f>SUM(O2:O6)</f>
        <v>238341254</v>
      </c>
      <c r="P7" s="7">
        <f>SUM(P2:P6)</f>
        <v>159424242</v>
      </c>
      <c r="Q7" s="7">
        <f>SUM(Q2:Q6)</f>
        <v>265586436</v>
      </c>
      <c r="S7" s="7">
        <f>SUM(B7:Q7)</f>
        <v>6406946325</v>
      </c>
      <c r="T7">
        <f>SUM('GeneralFund-Summary'!B2:Q2)</f>
        <v>255965.68</v>
      </c>
      <c r="U7" s="7">
        <f>S7/T7</f>
        <v>25030.489732060956</v>
      </c>
      <c r="V7" t="s">
        <v>48</v>
      </c>
    </row>
    <row r="8" spans="1:22" x14ac:dyDescent="0.2">
      <c r="B8" s="7"/>
      <c r="C8" s="7"/>
      <c r="D8" s="7"/>
      <c r="E8" s="7"/>
      <c r="F8" s="7"/>
      <c r="G8" s="7"/>
      <c r="H8" s="7"/>
      <c r="I8" s="7"/>
      <c r="J8" s="7"/>
      <c r="K8" s="7"/>
      <c r="L8" s="7"/>
      <c r="N8" s="7"/>
      <c r="O8" s="7"/>
      <c r="P8" s="7"/>
      <c r="Q8" s="7"/>
    </row>
    <row r="9" spans="1:22" x14ac:dyDescent="0.2">
      <c r="A9" s="8" t="s">
        <v>35</v>
      </c>
      <c r="B9" s="2" t="s">
        <v>24</v>
      </c>
      <c r="C9" s="2" t="s">
        <v>26</v>
      </c>
      <c r="D9" s="2" t="s">
        <v>22</v>
      </c>
      <c r="E9" s="2" t="s">
        <v>13</v>
      </c>
      <c r="F9" s="4" t="s">
        <v>27</v>
      </c>
      <c r="G9" s="2" t="s">
        <v>23</v>
      </c>
      <c r="H9" s="2" t="s">
        <v>17</v>
      </c>
      <c r="I9" s="2" t="s">
        <v>25</v>
      </c>
      <c r="J9" s="2" t="s">
        <v>20</v>
      </c>
      <c r="K9" s="2" t="s">
        <v>18</v>
      </c>
      <c r="L9" s="2" t="s">
        <v>15</v>
      </c>
      <c r="N9" s="2" t="s">
        <v>28</v>
      </c>
      <c r="O9" s="2" t="s">
        <v>21</v>
      </c>
      <c r="P9" s="2" t="s">
        <v>16</v>
      </c>
      <c r="Q9" s="2" t="s">
        <v>14</v>
      </c>
    </row>
    <row r="10" spans="1:22" x14ac:dyDescent="0.2">
      <c r="A10" t="s">
        <v>29</v>
      </c>
      <c r="B10" s="7">
        <f>B2/'GeneralFund-Summary'!B$2</f>
        <v>17302.10335622367</v>
      </c>
      <c r="C10" s="7">
        <f>C2/'GeneralFund-Summary'!C$2</f>
        <v>20603.018819016019</v>
      </c>
      <c r="D10" s="7">
        <f>D2/'GeneralFund-Summary'!D$2</f>
        <v>22517.430422276775</v>
      </c>
      <c r="E10" s="7">
        <f>E2/'GeneralFund-Summary'!E$2</f>
        <v>17907.884026061321</v>
      </c>
      <c r="F10" s="7">
        <f>F2/'GeneralFund-Summary'!F$2</f>
        <v>17627.330058238062</v>
      </c>
      <c r="G10" s="7">
        <f>G2/'GeneralFund-Summary'!G$2</f>
        <v>19550.450491022279</v>
      </c>
      <c r="H10" s="7">
        <f>H2/'GeneralFund-Summary'!H$2</f>
        <v>19219.54027696429</v>
      </c>
      <c r="I10" s="7">
        <f>I2/'GeneralFund-Summary'!I$2</f>
        <v>17721.143407362251</v>
      </c>
      <c r="J10" s="7">
        <f>J2/'GeneralFund-Summary'!J$2</f>
        <v>22712.081412088402</v>
      </c>
      <c r="K10" s="7">
        <f>K2/'GeneralFund-Summary'!K$2</f>
        <v>18002.024793084729</v>
      </c>
      <c r="L10" s="7">
        <f>L2/'GeneralFund-Summary'!L$2</f>
        <v>17538.765780940648</v>
      </c>
      <c r="N10" s="7">
        <f>N2/'GeneralFund-Summary'!N$2</f>
        <v>18092.38590931509</v>
      </c>
      <c r="O10" s="7">
        <f>O2/'GeneralFund-Summary'!O$2</f>
        <v>16863.587539233176</v>
      </c>
      <c r="P10" s="7">
        <f>P2/'GeneralFund-Summary'!P$2</f>
        <v>16752.741202622063</v>
      </c>
      <c r="Q10" s="7">
        <f>Q2/'GeneralFund-Summary'!Q$2</f>
        <v>17592.531170579754</v>
      </c>
    </row>
    <row r="11" spans="1:22" x14ac:dyDescent="0.2">
      <c r="A11" t="s">
        <v>31</v>
      </c>
      <c r="B11" s="7">
        <f>B3/'GeneralFund-Summary'!B$2</f>
        <v>798.31598052800575</v>
      </c>
      <c r="C11" s="7">
        <f>C3/'GeneralFund-Summary'!C$2</f>
        <v>920.65490694178027</v>
      </c>
      <c r="D11" s="7">
        <f>D3/'GeneralFund-Summary'!D$2</f>
        <v>872.68124140727389</v>
      </c>
      <c r="E11" s="7">
        <f>E3/'GeneralFund-Summary'!E$2</f>
        <v>752.14663639234527</v>
      </c>
      <c r="F11" s="7">
        <f>F3/'GeneralFund-Summary'!F$2</f>
        <v>853.38812114933296</v>
      </c>
      <c r="G11" s="7">
        <f>G3/'GeneralFund-Summary'!G$2</f>
        <v>833.97146906162004</v>
      </c>
      <c r="H11" s="7">
        <f>H3/'GeneralFund-Summary'!H$2</f>
        <v>934.67282688981095</v>
      </c>
      <c r="I11" s="7">
        <f>I3/'GeneralFund-Summary'!I$2</f>
        <v>716.30768644619627</v>
      </c>
      <c r="J11" s="7">
        <f>J3/'GeneralFund-Summary'!J$2</f>
        <v>949.87006379668105</v>
      </c>
      <c r="K11" s="7">
        <f>K3/'GeneralFund-Summary'!K$2</f>
        <v>761.22534366885998</v>
      </c>
      <c r="L11" s="7">
        <f>L3/'GeneralFund-Summary'!L$2</f>
        <v>915.09931360800124</v>
      </c>
      <c r="N11" s="7">
        <f>N3/'GeneralFund-Summary'!N$2</f>
        <v>568.75172705681541</v>
      </c>
      <c r="O11" s="7">
        <f>O3/'GeneralFund-Summary'!O$2</f>
        <v>742.51871461267058</v>
      </c>
      <c r="P11" s="7">
        <f>P3/'GeneralFund-Summary'!P$2</f>
        <v>757.4811880779605</v>
      </c>
      <c r="Q11" s="7">
        <f>Q3/'GeneralFund-Summary'!Q$2</f>
        <v>806.14416940861543</v>
      </c>
    </row>
    <row r="12" spans="1:22" x14ac:dyDescent="0.2">
      <c r="A12" t="s">
        <v>32</v>
      </c>
      <c r="B12" s="7">
        <f>B4/'GeneralFund-Summary'!B$2</f>
        <v>787.84909784576962</v>
      </c>
      <c r="C12" s="7">
        <f>C4/'GeneralFund-Summary'!C$2</f>
        <v>904.5976981699414</v>
      </c>
      <c r="D12" s="7">
        <f>D4/'GeneralFund-Summary'!D$2</f>
        <v>1225.1553346586704</v>
      </c>
      <c r="E12" s="7">
        <f>E4/'GeneralFund-Summary'!E$2</f>
        <v>678.11277713971174</v>
      </c>
      <c r="F12" s="7">
        <f>F4/'GeneralFund-Summary'!F$2</f>
        <v>1222.612039096178</v>
      </c>
      <c r="G12" s="7">
        <f>G4/'GeneralFund-Summary'!G$2</f>
        <v>1028.740158234792</v>
      </c>
      <c r="H12" s="7">
        <f>H4/'GeneralFund-Summary'!H$2</f>
        <v>1263.1917110047088</v>
      </c>
      <c r="I12" s="7">
        <f>I4/'GeneralFund-Summary'!I$2</f>
        <v>380.19804929411606</v>
      </c>
      <c r="J12" s="7">
        <f>J4/'GeneralFund-Summary'!J$2</f>
        <v>981.85614833875752</v>
      </c>
      <c r="K12" s="7">
        <f>K4/'GeneralFund-Summary'!K$2</f>
        <v>922.59300556568735</v>
      </c>
      <c r="L12" s="7">
        <f>L4/'GeneralFund-Summary'!L$2</f>
        <v>966.53880699781519</v>
      </c>
      <c r="N12" s="7">
        <f>N4/'GeneralFund-Summary'!N$2</f>
        <v>1622.1453864118378</v>
      </c>
      <c r="O12" s="7">
        <f>O4/'GeneralFund-Summary'!O$2</f>
        <v>1430.642649395953</v>
      </c>
      <c r="P12" s="7">
        <f>P4/'GeneralFund-Summary'!P$2</f>
        <v>469.26333080616627</v>
      </c>
      <c r="Q12" s="7">
        <f>Q4/'GeneralFund-Summary'!Q$2</f>
        <v>1160.7028418008429</v>
      </c>
    </row>
    <row r="13" spans="1:22" x14ac:dyDescent="0.2">
      <c r="A13" t="s">
        <v>30</v>
      </c>
      <c r="B13" s="7">
        <f>B5/'GeneralFund-Summary'!B$2</f>
        <v>102.76229513817279</v>
      </c>
      <c r="C13" s="7">
        <f>C5/'GeneralFund-Summary'!C$2</f>
        <v>0</v>
      </c>
      <c r="D13" s="7">
        <f>D5/'GeneralFund-Summary'!D$2</f>
        <v>2979.3795741745112</v>
      </c>
      <c r="E13" s="7">
        <f>E5/'GeneralFund-Summary'!E$2</f>
        <v>2403.1419311700247</v>
      </c>
      <c r="F13" s="7">
        <f>F5/'GeneralFund-Summary'!F$2</f>
        <v>2598.981882008994</v>
      </c>
      <c r="G13" s="7">
        <f>G5/'GeneralFund-Summary'!G$2</f>
        <v>2896.4217991086957</v>
      </c>
      <c r="H13" s="7">
        <f>H5/'GeneralFund-Summary'!H$2</f>
        <v>1897.0992885433775</v>
      </c>
      <c r="I13" s="7">
        <f>I5/'GeneralFund-Summary'!I$2</f>
        <v>3493.5821360783611</v>
      </c>
      <c r="J13" s="7">
        <f>J5/'GeneralFund-Summary'!J$2</f>
        <v>5064.9105655547128</v>
      </c>
      <c r="K13" s="7">
        <f>K5/'GeneralFund-Summary'!K$2</f>
        <v>1581.9155057048033</v>
      </c>
      <c r="L13" s="7">
        <f>L5/'GeneralFund-Summary'!L$2</f>
        <v>7421.0851712168023</v>
      </c>
      <c r="N13" s="7">
        <f>N5/'GeneralFund-Summary'!N$2</f>
        <v>938.04865024315802</v>
      </c>
      <c r="O13" s="7">
        <f>O5/'GeneralFund-Summary'!O$2</f>
        <v>1202.0666421712936</v>
      </c>
      <c r="P13" s="7">
        <f>P5/'GeneralFund-Summary'!P$2</f>
        <v>201.99530153228841</v>
      </c>
      <c r="Q13" s="7">
        <f>Q5/'GeneralFund-Summary'!Q$2</f>
        <v>204.75800476421898</v>
      </c>
    </row>
    <row r="14" spans="1:22" x14ac:dyDescent="0.2">
      <c r="A14" t="s">
        <v>34</v>
      </c>
      <c r="B14" s="7">
        <f>B6/'GeneralFund-Summary'!B$2</f>
        <v>355.01471370904153</v>
      </c>
      <c r="C14" s="7">
        <f>C6/'GeneralFund-Summary'!C$2</f>
        <v>1357.8907667582559</v>
      </c>
      <c r="D14" s="7">
        <f>D6/'GeneralFund-Summary'!D$2</f>
        <v>3596.6622933404947</v>
      </c>
      <c r="E14" s="7">
        <f>E6/'GeneralFund-Summary'!E$2</f>
        <v>1352.7159559434526</v>
      </c>
      <c r="F14" s="7">
        <f>F6/'GeneralFund-Summary'!F$2</f>
        <v>2443.1278433097032</v>
      </c>
      <c r="G14" s="7">
        <f>G6/'GeneralFund-Summary'!G$2</f>
        <v>1231.0130706115813</v>
      </c>
      <c r="H14" s="7">
        <f>H6/'GeneralFund-Summary'!H$2</f>
        <v>1945.9309350514241</v>
      </c>
      <c r="I14" s="7">
        <f>I6/'GeneralFund-Summary'!I$2</f>
        <v>1209.0157455769684</v>
      </c>
      <c r="J14" s="7">
        <f>J6/'GeneralFund-Summary'!J$2</f>
        <v>2034.0554644450574</v>
      </c>
      <c r="K14" s="7">
        <f>K6/'GeneralFund-Summary'!K$2</f>
        <v>2194.7523368852517</v>
      </c>
      <c r="L14" s="7">
        <f>L6/'GeneralFund-Summary'!L$2</f>
        <v>3718.4393099389845</v>
      </c>
      <c r="N14" s="7">
        <f>N6/'GeneralFund-Summary'!N$2</f>
        <v>1769.0197779340147</v>
      </c>
      <c r="O14" s="7">
        <f>O6/'GeneralFund-Summary'!O$2</f>
        <v>863.32166114045151</v>
      </c>
      <c r="P14" s="7">
        <f>P6/'GeneralFund-Summary'!P$2</f>
        <v>2374.2174807754791</v>
      </c>
      <c r="Q14" s="7">
        <f>Q6/'GeneralFund-Summary'!Q$2</f>
        <v>1394.9262661429743</v>
      </c>
    </row>
    <row r="15" spans="1:22" x14ac:dyDescent="0.2">
      <c r="A15" t="s">
        <v>33</v>
      </c>
      <c r="B15" s="7">
        <f>B7/'GeneralFund-Summary'!B$2</f>
        <v>19346.045443444662</v>
      </c>
      <c r="C15" s="7">
        <f>C7/'GeneralFund-Summary'!C$2</f>
        <v>23786.162190885996</v>
      </c>
      <c r="D15" s="7">
        <f>D7/'GeneralFund-Summary'!D$2</f>
        <v>31191.308865857725</v>
      </c>
      <c r="E15" s="7">
        <f>E7/'GeneralFund-Summary'!E$2</f>
        <v>23094.001326706857</v>
      </c>
      <c r="F15" s="7">
        <f>F7/'GeneralFund-Summary'!F$2</f>
        <v>24745.43994380227</v>
      </c>
      <c r="G15" s="7">
        <f>G7/'GeneralFund-Summary'!G$2</f>
        <v>25540.596988038968</v>
      </c>
      <c r="H15" s="7">
        <f>H7/'GeneralFund-Summary'!H$2</f>
        <v>25260.435038453608</v>
      </c>
      <c r="I15" s="7">
        <f>I7/'GeneralFund-Summary'!I$2</f>
        <v>23520.247024757893</v>
      </c>
      <c r="J15" s="7">
        <f>J7/'GeneralFund-Summary'!J$2</f>
        <v>31742.773654223613</v>
      </c>
      <c r="K15" s="7">
        <f>K7/'GeneralFund-Summary'!K$2</f>
        <v>23462.510984909331</v>
      </c>
      <c r="L15" s="7">
        <f>L7/'GeneralFund-Summary'!L$2</f>
        <v>30559.928382702252</v>
      </c>
      <c r="N15" s="7">
        <f>N7/'GeneralFund-Summary'!N$2</f>
        <v>22990.351450960916</v>
      </c>
      <c r="O15" s="7">
        <f>O7/'GeneralFund-Summary'!O$2</f>
        <v>21102.137206553547</v>
      </c>
      <c r="P15" s="7">
        <f>P7/'GeneralFund-Summary'!P$2</f>
        <v>20555.698503813957</v>
      </c>
      <c r="Q15" s="7">
        <f>Q7/'GeneralFund-Summary'!Q$2</f>
        <v>21159.062452696406</v>
      </c>
    </row>
    <row r="17" spans="10:10" x14ac:dyDescent="0.2">
      <c r="J17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D51C1-F725-9641-AC28-947F24F45488}">
  <dimension ref="A1:AD32"/>
  <sheetViews>
    <sheetView tabSelected="1" workbookViewId="0">
      <selection activeCell="M1" sqref="M1:M1048576"/>
    </sheetView>
  </sheetViews>
  <sheetFormatPr baseColWidth="10" defaultRowHeight="16" x14ac:dyDescent="0.2"/>
  <cols>
    <col min="1" max="1" width="32" customWidth="1"/>
    <col min="2" max="8" width="14.6640625" bestFit="1" customWidth="1"/>
    <col min="9" max="9" width="14" customWidth="1"/>
    <col min="10" max="10" width="16.33203125" bestFit="1" customWidth="1"/>
    <col min="11" max="12" width="14.6640625" bestFit="1" customWidth="1"/>
    <col min="13" max="13" width="4.5" customWidth="1"/>
    <col min="14" max="17" width="14.6640625" bestFit="1" customWidth="1"/>
  </cols>
  <sheetData>
    <row r="1" spans="1:30" x14ac:dyDescent="0.2">
      <c r="A1" s="1" t="s">
        <v>0</v>
      </c>
      <c r="B1" s="2" t="s">
        <v>24</v>
      </c>
      <c r="C1" s="2" t="s">
        <v>26</v>
      </c>
      <c r="D1" s="2" t="s">
        <v>22</v>
      </c>
      <c r="E1" s="2" t="s">
        <v>13</v>
      </c>
      <c r="F1" s="4" t="s">
        <v>27</v>
      </c>
      <c r="G1" s="2" t="s">
        <v>23</v>
      </c>
      <c r="H1" s="2" t="s">
        <v>17</v>
      </c>
      <c r="I1" s="2" t="s">
        <v>25</v>
      </c>
      <c r="J1" s="2" t="s">
        <v>20</v>
      </c>
      <c r="K1" s="2" t="s">
        <v>18</v>
      </c>
      <c r="L1" s="2" t="s">
        <v>15</v>
      </c>
      <c r="N1" s="2" t="s">
        <v>28</v>
      </c>
      <c r="O1" s="2" t="s">
        <v>21</v>
      </c>
      <c r="P1" s="2" t="s">
        <v>16</v>
      </c>
      <c r="Q1" s="2" t="s">
        <v>14</v>
      </c>
    </row>
    <row r="2" spans="1:30" x14ac:dyDescent="0.2">
      <c r="A2" s="3" t="s">
        <v>19</v>
      </c>
      <c r="B2" s="18">
        <v>37917.019999999997</v>
      </c>
      <c r="C2" s="18">
        <v>7715.6</v>
      </c>
      <c r="D2" s="18">
        <v>30236.33</v>
      </c>
      <c r="E2" s="18">
        <v>11336.34</v>
      </c>
      <c r="F2" s="18">
        <v>10733.53</v>
      </c>
      <c r="G2" s="18">
        <v>20872.78</v>
      </c>
      <c r="H2" s="18">
        <v>7324.41</v>
      </c>
      <c r="I2" s="18">
        <v>28871.599999999999</v>
      </c>
      <c r="J2" s="18">
        <v>33335.589999999997</v>
      </c>
      <c r="K2" s="18">
        <v>19048.86</v>
      </c>
      <c r="L2" s="18">
        <v>8394.6200000000008</v>
      </c>
      <c r="M2" s="19"/>
      <c r="N2" s="18">
        <v>8576.73</v>
      </c>
      <c r="O2" s="18">
        <v>11294.65</v>
      </c>
      <c r="P2" s="18">
        <v>7755.72</v>
      </c>
      <c r="Q2" s="18">
        <v>12551.9</v>
      </c>
      <c r="Z2" s="4"/>
      <c r="AA2" s="2"/>
      <c r="AB2" s="4"/>
      <c r="AD2" s="2"/>
    </row>
    <row r="3" spans="1:30" x14ac:dyDescent="0.2">
      <c r="A3" s="2" t="s">
        <v>1</v>
      </c>
      <c r="B3" s="12">
        <v>447.33</v>
      </c>
      <c r="C3" s="12">
        <v>712.47</v>
      </c>
      <c r="D3" s="17">
        <v>1467.58</v>
      </c>
      <c r="E3" s="17">
        <v>665.67</v>
      </c>
      <c r="F3" s="17">
        <v>892.99</v>
      </c>
      <c r="G3" s="17">
        <v>666.09</v>
      </c>
      <c r="H3" s="17">
        <v>929.37</v>
      </c>
      <c r="I3" s="17">
        <v>715.4</v>
      </c>
      <c r="J3" s="17">
        <v>1215.28</v>
      </c>
      <c r="K3" s="12">
        <v>511.61</v>
      </c>
      <c r="L3" s="12">
        <v>468.14</v>
      </c>
      <c r="N3" s="12">
        <v>512.03</v>
      </c>
      <c r="O3" s="12">
        <v>703.55</v>
      </c>
      <c r="P3" s="12">
        <v>491.34</v>
      </c>
      <c r="Q3" s="12">
        <v>577.63</v>
      </c>
      <c r="Z3" s="4"/>
      <c r="AA3" s="2"/>
      <c r="AB3" s="4"/>
      <c r="AD3" s="2"/>
    </row>
    <row r="4" spans="1:30" x14ac:dyDescent="0.2">
      <c r="A4" s="2" t="s">
        <v>2</v>
      </c>
      <c r="B4" s="12">
        <v>563.20000000000005</v>
      </c>
      <c r="C4" s="12">
        <v>725.07</v>
      </c>
      <c r="D4" s="17">
        <v>608.70000000000005</v>
      </c>
      <c r="E4" s="17">
        <v>758.63</v>
      </c>
      <c r="F4" s="17">
        <v>643.92999999999995</v>
      </c>
      <c r="G4" s="17">
        <v>717.75</v>
      </c>
      <c r="H4" s="17">
        <v>751.82</v>
      </c>
      <c r="I4" s="17">
        <v>655.41</v>
      </c>
      <c r="J4" s="17">
        <v>873.6</v>
      </c>
      <c r="K4" s="12">
        <v>646.41999999999996</v>
      </c>
      <c r="L4" s="12">
        <v>634.79999999999995</v>
      </c>
      <c r="N4" s="12">
        <v>474.24</v>
      </c>
      <c r="O4" s="12">
        <v>599.13</v>
      </c>
      <c r="P4" s="12">
        <v>666.77</v>
      </c>
      <c r="Q4" s="12">
        <v>473.78</v>
      </c>
      <c r="Z4" s="4"/>
      <c r="AA4" s="4"/>
      <c r="AB4" s="4"/>
      <c r="AD4" s="2"/>
    </row>
    <row r="5" spans="1:30" x14ac:dyDescent="0.2">
      <c r="A5" s="2" t="s">
        <v>3</v>
      </c>
      <c r="B5" s="12">
        <v>6728.64</v>
      </c>
      <c r="C5" s="12">
        <v>7476.11</v>
      </c>
      <c r="D5" s="17">
        <v>9383.0300000000007</v>
      </c>
      <c r="E5" s="17">
        <v>6351.82</v>
      </c>
      <c r="F5" s="17">
        <v>6726.27</v>
      </c>
      <c r="G5" s="17">
        <v>7815.34</v>
      </c>
      <c r="H5" s="17">
        <v>6869.26</v>
      </c>
      <c r="I5" s="17">
        <v>7324.73</v>
      </c>
      <c r="J5" s="17">
        <v>9044.17</v>
      </c>
      <c r="K5" s="12">
        <v>6395.04</v>
      </c>
      <c r="L5" s="12">
        <v>6430.95</v>
      </c>
      <c r="N5" s="12">
        <v>7272.14</v>
      </c>
      <c r="O5" s="12">
        <v>8342.7999999999993</v>
      </c>
      <c r="P5" s="12">
        <v>6208.84</v>
      </c>
      <c r="Q5" s="12">
        <v>6556.55</v>
      </c>
      <c r="Z5" s="2"/>
      <c r="AA5" s="4"/>
      <c r="AB5" s="4"/>
      <c r="AD5" s="2"/>
    </row>
    <row r="6" spans="1:30" x14ac:dyDescent="0.2">
      <c r="A6" s="2" t="s">
        <v>4</v>
      </c>
      <c r="B6" s="12">
        <v>408.76</v>
      </c>
      <c r="C6" s="12">
        <v>288.66000000000003</v>
      </c>
      <c r="D6" s="17">
        <v>190.02</v>
      </c>
      <c r="E6" s="17">
        <v>205.32</v>
      </c>
      <c r="F6" s="17">
        <v>359.77</v>
      </c>
      <c r="G6" s="17">
        <v>242.04</v>
      </c>
      <c r="H6" s="17">
        <v>261.77</v>
      </c>
      <c r="I6" s="17">
        <v>209.44</v>
      </c>
      <c r="J6" s="17">
        <v>202.05</v>
      </c>
      <c r="K6" s="12">
        <v>212.64</v>
      </c>
      <c r="L6" s="12">
        <v>210.5</v>
      </c>
      <c r="N6" s="12">
        <v>89.82</v>
      </c>
      <c r="O6" s="12">
        <v>142.30000000000001</v>
      </c>
      <c r="P6" s="12">
        <v>160.04</v>
      </c>
      <c r="Q6" s="12">
        <v>246.54</v>
      </c>
      <c r="Z6" s="4"/>
      <c r="AA6" s="4"/>
      <c r="AB6" s="4"/>
      <c r="AD6" s="2"/>
    </row>
    <row r="7" spans="1:30" x14ac:dyDescent="0.2">
      <c r="A7" s="2" t="s">
        <v>5</v>
      </c>
      <c r="B7" s="12">
        <v>3619.67</v>
      </c>
      <c r="C7" s="12">
        <v>3731.42</v>
      </c>
      <c r="D7" s="17">
        <v>3891.29</v>
      </c>
      <c r="E7" s="17">
        <v>3010.34</v>
      </c>
      <c r="F7" s="17">
        <v>3873.96</v>
      </c>
      <c r="G7" s="17">
        <v>3092.73</v>
      </c>
      <c r="H7" s="17">
        <v>3657.51</v>
      </c>
      <c r="I7" s="17">
        <v>3347.67</v>
      </c>
      <c r="J7" s="17">
        <v>4417.21</v>
      </c>
      <c r="K7" s="12">
        <v>3459.29</v>
      </c>
      <c r="L7" s="12">
        <v>3564.35</v>
      </c>
      <c r="N7" s="12">
        <v>3092.87</v>
      </c>
      <c r="O7" s="12">
        <v>2369.42</v>
      </c>
      <c r="P7" s="12">
        <v>3130.43</v>
      </c>
      <c r="Q7" s="12">
        <v>2215.25</v>
      </c>
      <c r="Z7" s="4"/>
      <c r="AA7" s="2"/>
      <c r="AB7" s="4"/>
      <c r="AD7" s="2"/>
    </row>
    <row r="8" spans="1:30" x14ac:dyDescent="0.2">
      <c r="A8" s="2" t="s">
        <v>6</v>
      </c>
      <c r="B8" s="12">
        <v>279.63</v>
      </c>
      <c r="C8" s="12">
        <v>329.63</v>
      </c>
      <c r="D8" s="17">
        <v>177.93</v>
      </c>
      <c r="E8" s="17">
        <v>455.41</v>
      </c>
      <c r="F8" s="17">
        <v>298.99</v>
      </c>
      <c r="G8" s="17">
        <v>232.77</v>
      </c>
      <c r="H8" s="17">
        <v>433.91</v>
      </c>
      <c r="I8" s="17">
        <v>378.05</v>
      </c>
      <c r="J8" s="17">
        <v>308.95</v>
      </c>
      <c r="K8" s="12">
        <v>297.27999999999997</v>
      </c>
      <c r="L8" s="12">
        <v>355.63</v>
      </c>
      <c r="N8" s="12">
        <v>387.33</v>
      </c>
      <c r="O8" s="12">
        <v>405.68</v>
      </c>
      <c r="P8" s="12">
        <v>367.66</v>
      </c>
      <c r="Q8" s="12">
        <v>382.46</v>
      </c>
      <c r="Z8" s="4"/>
      <c r="AA8" s="4"/>
      <c r="AB8" s="4"/>
      <c r="AD8" s="2"/>
    </row>
    <row r="9" spans="1:30" x14ac:dyDescent="0.2">
      <c r="A9" s="2" t="s">
        <v>7</v>
      </c>
      <c r="B9" s="12">
        <v>1155.99</v>
      </c>
      <c r="C9" s="12">
        <v>1296.53</v>
      </c>
      <c r="D9" s="17">
        <v>1456.24</v>
      </c>
      <c r="E9" s="17">
        <v>1209</v>
      </c>
      <c r="F9" s="17">
        <v>603.70000000000005</v>
      </c>
      <c r="G9" s="17">
        <v>1322.3</v>
      </c>
      <c r="H9" s="17">
        <v>1179.3399999999999</v>
      </c>
      <c r="I9" s="17">
        <v>769.34</v>
      </c>
      <c r="J9" s="17">
        <v>1141.53</v>
      </c>
      <c r="K9" s="12">
        <v>686.96</v>
      </c>
      <c r="L9" s="12">
        <v>1054.57</v>
      </c>
      <c r="N9" s="12">
        <v>1298.0899999999999</v>
      </c>
      <c r="O9" s="12">
        <v>756.28</v>
      </c>
      <c r="P9" s="12">
        <v>993.21</v>
      </c>
      <c r="Q9" s="12">
        <v>1218.3800000000001</v>
      </c>
      <c r="Z9" s="4"/>
      <c r="AA9" s="4"/>
      <c r="AB9" s="4"/>
      <c r="AD9" s="2"/>
    </row>
    <row r="10" spans="1:30" x14ac:dyDescent="0.2">
      <c r="A10" s="2" t="s">
        <v>8</v>
      </c>
      <c r="B10" s="12">
        <v>650.42999999999995</v>
      </c>
      <c r="C10" s="12">
        <v>691.8</v>
      </c>
      <c r="D10" s="17">
        <v>1710.65</v>
      </c>
      <c r="E10" s="17">
        <v>633.55999999999995</v>
      </c>
      <c r="F10" s="17">
        <v>541.14</v>
      </c>
      <c r="G10" s="17">
        <v>543.75</v>
      </c>
      <c r="H10" s="17">
        <v>748.89</v>
      </c>
      <c r="I10" s="17">
        <v>536.41</v>
      </c>
      <c r="J10" s="17">
        <v>1204.6600000000001</v>
      </c>
      <c r="K10" s="12">
        <v>697.07</v>
      </c>
      <c r="L10" s="12">
        <v>762.64</v>
      </c>
      <c r="N10" s="12">
        <v>686.52</v>
      </c>
      <c r="O10" s="12">
        <v>529.51</v>
      </c>
      <c r="P10" s="12">
        <v>625.46</v>
      </c>
      <c r="Q10" s="12">
        <v>511.96</v>
      </c>
      <c r="Z10" s="4"/>
      <c r="AA10" s="2"/>
      <c r="AB10" s="4"/>
      <c r="AD10" s="2"/>
    </row>
    <row r="11" spans="1:30" x14ac:dyDescent="0.2">
      <c r="A11" s="2" t="s">
        <v>9</v>
      </c>
      <c r="B11" s="12">
        <v>950.41</v>
      </c>
      <c r="C11" s="12">
        <v>1422.79</v>
      </c>
      <c r="D11" s="17">
        <v>1254.03</v>
      </c>
      <c r="E11" s="17">
        <v>1238.49</v>
      </c>
      <c r="F11" s="17">
        <v>1221.99</v>
      </c>
      <c r="G11" s="17">
        <v>914.67</v>
      </c>
      <c r="H11" s="17">
        <v>1063.58</v>
      </c>
      <c r="I11" s="17">
        <v>854.99</v>
      </c>
      <c r="J11" s="17">
        <v>1884.01</v>
      </c>
      <c r="K11" s="12">
        <v>916.11</v>
      </c>
      <c r="L11" s="12">
        <v>1123.56</v>
      </c>
      <c r="N11" s="12">
        <v>1208.08</v>
      </c>
      <c r="O11" s="12">
        <v>881.7</v>
      </c>
      <c r="P11" s="12">
        <v>1020.83</v>
      </c>
      <c r="Q11" s="12">
        <v>1167.26</v>
      </c>
      <c r="Z11" s="4"/>
      <c r="AA11" s="2"/>
      <c r="AB11" s="4"/>
      <c r="AD11" s="2"/>
    </row>
    <row r="12" spans="1:30" x14ac:dyDescent="0.2">
      <c r="A12" s="2" t="s">
        <v>10</v>
      </c>
      <c r="B12" s="12">
        <v>927.5</v>
      </c>
      <c r="C12" s="12">
        <v>1464.35</v>
      </c>
      <c r="D12" s="17">
        <v>2199.5700000000002</v>
      </c>
      <c r="E12" s="17">
        <v>1432.51</v>
      </c>
      <c r="F12" s="17">
        <v>1080.81</v>
      </c>
      <c r="G12" s="17">
        <v>1012.45</v>
      </c>
      <c r="H12" s="17">
        <v>1628.11</v>
      </c>
      <c r="I12" s="17">
        <v>942.16</v>
      </c>
      <c r="J12" s="17">
        <v>1322.04</v>
      </c>
      <c r="K12" s="12">
        <v>1131.8699999999999</v>
      </c>
      <c r="L12" s="12">
        <v>1109.03</v>
      </c>
      <c r="N12" s="12">
        <v>865.06</v>
      </c>
      <c r="O12" s="12">
        <v>597.79999999999995</v>
      </c>
      <c r="P12" s="12">
        <v>736.87</v>
      </c>
      <c r="Q12" s="12">
        <v>1076.45</v>
      </c>
      <c r="Z12" s="6"/>
      <c r="AA12" s="6"/>
      <c r="AB12" s="6"/>
      <c r="AD12" s="5"/>
    </row>
    <row r="13" spans="1:30" x14ac:dyDescent="0.2">
      <c r="A13" s="2" t="s">
        <v>11</v>
      </c>
      <c r="B13" s="12">
        <v>1097.3599999999999</v>
      </c>
      <c r="C13" s="12">
        <v>1159.48</v>
      </c>
      <c r="D13" s="17">
        <v>375.96</v>
      </c>
      <c r="E13" s="17">
        <v>365.62</v>
      </c>
      <c r="F13" s="17">
        <v>884.98</v>
      </c>
      <c r="G13" s="17">
        <v>1583.68</v>
      </c>
      <c r="H13" s="17">
        <v>747.53</v>
      </c>
      <c r="I13" s="17">
        <v>1030.57</v>
      </c>
      <c r="J13" s="17">
        <v>1498.2</v>
      </c>
      <c r="K13" s="12">
        <v>1148.31</v>
      </c>
      <c r="L13" s="12">
        <v>836.51</v>
      </c>
      <c r="N13" s="12">
        <v>1567.18</v>
      </c>
      <c r="O13" s="12">
        <v>997.4</v>
      </c>
      <c r="P13" s="12">
        <v>1087.24</v>
      </c>
      <c r="Q13" s="12">
        <v>1706.9</v>
      </c>
    </row>
    <row r="14" spans="1:30" x14ac:dyDescent="0.2">
      <c r="A14" s="2" t="s">
        <v>44</v>
      </c>
      <c r="B14" s="12">
        <v>12748.189998248004</v>
      </c>
      <c r="C14" s="12">
        <v>12092.37847755348</v>
      </c>
      <c r="D14" s="17">
        <v>13290.708164835891</v>
      </c>
      <c r="E14" s="17">
        <v>12169.814412324171</v>
      </c>
      <c r="F14" s="17">
        <v>10031.846801344664</v>
      </c>
      <c r="G14" s="17">
        <v>10116.272754205642</v>
      </c>
      <c r="H14" s="17">
        <v>12627.621383220259</v>
      </c>
      <c r="I14" s="17">
        <v>13087.568869002198</v>
      </c>
      <c r="J14" s="17">
        <v>13708.281027296</v>
      </c>
      <c r="K14" s="12">
        <v>11348.153020182834</v>
      </c>
      <c r="L14" s="12">
        <v>12709.556845529873</v>
      </c>
      <c r="N14" s="12">
        <v>12935.566298311531</v>
      </c>
      <c r="O14" s="12">
        <v>12682.340943761137</v>
      </c>
      <c r="P14" s="12">
        <v>10400.008636857536</v>
      </c>
      <c r="Q14" s="12">
        <v>10723.623485932698</v>
      </c>
    </row>
    <row r="15" spans="1:30" x14ac:dyDescent="0.2">
      <c r="A15" s="2" t="s">
        <v>45</v>
      </c>
      <c r="B15" s="12">
        <v>4080.7300017519947</v>
      </c>
      <c r="C15" s="12">
        <v>7205.9315224465199</v>
      </c>
      <c r="D15" s="12">
        <v>9424.291835164111</v>
      </c>
      <c r="E15" s="12">
        <v>4156.5555876758281</v>
      </c>
      <c r="F15" s="12">
        <v>7096.6831986553343</v>
      </c>
      <c r="G15" s="12">
        <v>8027.2972457943561</v>
      </c>
      <c r="H15" s="12">
        <v>4136.5486167797399</v>
      </c>
      <c r="I15" s="12">
        <v>5183.5211309978022</v>
      </c>
      <c r="J15" s="12">
        <v>9403.4189727040011</v>
      </c>
      <c r="K15" s="12">
        <v>4754.4469798171676</v>
      </c>
      <c r="L15" s="12">
        <v>3841.1231544701286</v>
      </c>
      <c r="N15" s="12">
        <v>4517.7937016884698</v>
      </c>
      <c r="O15" s="12">
        <v>3643.2290562388625</v>
      </c>
      <c r="P15" s="12">
        <v>5088.6813631424657</v>
      </c>
      <c r="Q15" s="12">
        <v>5409.5365140673011</v>
      </c>
    </row>
    <row r="16" spans="1:30" x14ac:dyDescent="0.2">
      <c r="A16" s="5" t="s">
        <v>12</v>
      </c>
      <c r="B16" s="13">
        <v>16828.919999999998</v>
      </c>
      <c r="C16" s="13">
        <v>19298.310000000001</v>
      </c>
      <c r="D16" s="13">
        <v>22715</v>
      </c>
      <c r="E16" s="13">
        <v>16326.37</v>
      </c>
      <c r="F16" s="13">
        <v>17128.53</v>
      </c>
      <c r="G16" s="13">
        <v>18143.57</v>
      </c>
      <c r="H16" s="13">
        <v>18271.09</v>
      </c>
      <c r="I16" s="13">
        <v>16764.169999999998</v>
      </c>
      <c r="J16" s="13">
        <v>23111.7</v>
      </c>
      <c r="K16" s="13">
        <v>16102.6</v>
      </c>
      <c r="L16" s="13">
        <v>16550.68</v>
      </c>
      <c r="N16" s="13">
        <v>17453.36</v>
      </c>
      <c r="O16" s="13">
        <v>16325.57</v>
      </c>
      <c r="P16" s="13">
        <v>15488.69</v>
      </c>
      <c r="Q16" s="13">
        <v>16133.16</v>
      </c>
    </row>
    <row r="17" spans="1:18" x14ac:dyDescent="0.2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N17" s="6"/>
      <c r="O17" s="6"/>
      <c r="P17" s="6"/>
      <c r="Q17" s="6"/>
    </row>
    <row r="19" spans="1:18" x14ac:dyDescent="0.2">
      <c r="R19" s="7"/>
    </row>
    <row r="20" spans="1:18" x14ac:dyDescent="0.2">
      <c r="J20" s="15"/>
      <c r="R20" s="7"/>
    </row>
    <row r="21" spans="1:18" x14ac:dyDescent="0.2">
      <c r="R21" s="7"/>
    </row>
    <row r="22" spans="1:18" x14ac:dyDescent="0.2">
      <c r="R22" s="7"/>
    </row>
    <row r="23" spans="1:18" x14ac:dyDescent="0.2">
      <c r="R23" s="7"/>
    </row>
    <row r="24" spans="1:18" x14ac:dyDescent="0.2">
      <c r="R24" s="7"/>
    </row>
    <row r="25" spans="1:18" x14ac:dyDescent="0.2">
      <c r="R25" s="7"/>
    </row>
    <row r="27" spans="1:18" x14ac:dyDescent="0.2">
      <c r="R27" s="7"/>
    </row>
    <row r="28" spans="1:18" x14ac:dyDescent="0.2">
      <c r="R28" s="7"/>
    </row>
    <row r="29" spans="1:18" x14ac:dyDescent="0.2">
      <c r="R29" s="7"/>
    </row>
    <row r="30" spans="1:18" x14ac:dyDescent="0.2">
      <c r="R30" s="7"/>
    </row>
    <row r="31" spans="1:18" x14ac:dyDescent="0.2">
      <c r="R31" s="7"/>
    </row>
    <row r="32" spans="1:18" x14ac:dyDescent="0.2">
      <c r="R32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25745-89ED-1F47-92CD-DE45AC980C96}">
  <dimension ref="A1:K217"/>
  <sheetViews>
    <sheetView workbookViewId="0">
      <selection activeCell="F132" sqref="A122:F132"/>
    </sheetView>
  </sheetViews>
  <sheetFormatPr baseColWidth="10" defaultRowHeight="16" x14ac:dyDescent="0.2"/>
  <cols>
    <col min="1" max="9" width="19" customWidth="1"/>
  </cols>
  <sheetData>
    <row r="1" spans="1:11" x14ac:dyDescent="0.2">
      <c r="A1" s="9" t="s">
        <v>0</v>
      </c>
      <c r="B1" s="9" t="s">
        <v>36</v>
      </c>
      <c r="C1" s="9" t="s">
        <v>37</v>
      </c>
      <c r="D1" s="9" t="s">
        <v>38</v>
      </c>
      <c r="E1" s="9" t="s">
        <v>39</v>
      </c>
      <c r="F1" s="9" t="s">
        <v>40</v>
      </c>
      <c r="G1" s="9" t="s">
        <v>41</v>
      </c>
      <c r="H1" s="10" t="s">
        <v>42</v>
      </c>
      <c r="I1" s="11" t="s">
        <v>43</v>
      </c>
    </row>
    <row r="2" spans="1:11" x14ac:dyDescent="0.2">
      <c r="A2" s="2" t="s">
        <v>1</v>
      </c>
      <c r="B2" s="2">
        <v>0</v>
      </c>
      <c r="C2" s="2">
        <v>0</v>
      </c>
      <c r="D2" s="4">
        <v>16961255.68</v>
      </c>
      <c r="E2" s="2">
        <v>0</v>
      </c>
      <c r="F2" s="4">
        <v>16961255.68</v>
      </c>
      <c r="G2" s="2">
        <v>447.33</v>
      </c>
      <c r="H2" s="2">
        <v>2.66</v>
      </c>
      <c r="I2" s="2" t="s">
        <v>24</v>
      </c>
      <c r="J2" s="2"/>
      <c r="K2" s="3"/>
    </row>
    <row r="3" spans="1:11" x14ac:dyDescent="0.2">
      <c r="A3" s="2" t="s">
        <v>2</v>
      </c>
      <c r="B3" s="4">
        <v>21247045.370000001</v>
      </c>
      <c r="C3" s="2">
        <v>0</v>
      </c>
      <c r="D3" s="4">
        <v>107993.49</v>
      </c>
      <c r="E3" s="2">
        <v>0</v>
      </c>
      <c r="F3" s="4">
        <v>21355038.859999999</v>
      </c>
      <c r="G3" s="2">
        <v>563.20000000000005</v>
      </c>
      <c r="H3" s="2">
        <v>3.35</v>
      </c>
      <c r="I3" s="2" t="s">
        <v>24</v>
      </c>
      <c r="J3" s="2"/>
      <c r="K3" s="2"/>
    </row>
    <row r="4" spans="1:11" x14ac:dyDescent="0.2">
      <c r="A4" s="2" t="s">
        <v>3</v>
      </c>
      <c r="B4" s="4">
        <v>228023540.71000001</v>
      </c>
      <c r="C4" s="4">
        <v>14148108.359999999</v>
      </c>
      <c r="D4" s="4">
        <v>10387544.119999999</v>
      </c>
      <c r="E4" s="4">
        <v>2570760.41</v>
      </c>
      <c r="F4" s="4">
        <v>255129953.59999999</v>
      </c>
      <c r="G4" s="4">
        <v>6728.64</v>
      </c>
      <c r="H4" s="2">
        <v>39.979999999999997</v>
      </c>
      <c r="I4" s="2" t="s">
        <v>24</v>
      </c>
      <c r="J4" s="2"/>
      <c r="K4" s="2"/>
    </row>
    <row r="5" spans="1:11" x14ac:dyDescent="0.2">
      <c r="A5" s="2" t="s">
        <v>4</v>
      </c>
      <c r="B5" s="4">
        <v>9293426.9299999997</v>
      </c>
      <c r="C5" s="2">
        <v>0</v>
      </c>
      <c r="D5" s="4">
        <v>5784204.5800000001</v>
      </c>
      <c r="E5" s="4">
        <v>421214.41</v>
      </c>
      <c r="F5" s="4">
        <v>15498845.92</v>
      </c>
      <c r="G5" s="2">
        <v>408.76</v>
      </c>
      <c r="H5" s="2">
        <v>2.4300000000000002</v>
      </c>
      <c r="I5" s="2" t="s">
        <v>24</v>
      </c>
      <c r="J5" s="2"/>
      <c r="K5" s="2"/>
    </row>
    <row r="6" spans="1:11" x14ac:dyDescent="0.2">
      <c r="A6" s="2" t="s">
        <v>5</v>
      </c>
      <c r="B6" s="4">
        <v>92261312.819999993</v>
      </c>
      <c r="C6" s="4">
        <v>1820962.33</v>
      </c>
      <c r="D6" s="4">
        <v>34745787.240000002</v>
      </c>
      <c r="E6" s="4">
        <v>8419051.9900000002</v>
      </c>
      <c r="F6" s="4">
        <v>137247114.38</v>
      </c>
      <c r="G6" s="4">
        <v>3619.67</v>
      </c>
      <c r="H6" s="2">
        <v>21.5</v>
      </c>
      <c r="I6" s="2" t="s">
        <v>24</v>
      </c>
      <c r="J6" s="2"/>
      <c r="K6" s="2"/>
    </row>
    <row r="7" spans="1:11" x14ac:dyDescent="0.2">
      <c r="A7" s="2" t="s">
        <v>6</v>
      </c>
      <c r="B7" s="4">
        <v>10594163.869999999</v>
      </c>
      <c r="C7" s="2">
        <v>0</v>
      </c>
      <c r="D7" s="4">
        <v>8746.25</v>
      </c>
      <c r="E7" s="2">
        <v>0</v>
      </c>
      <c r="F7" s="4">
        <v>10602910.119999999</v>
      </c>
      <c r="G7" s="2">
        <v>279.63</v>
      </c>
      <c r="H7" s="2">
        <v>1.66</v>
      </c>
      <c r="I7" s="2" t="s">
        <v>24</v>
      </c>
      <c r="J7" s="2"/>
      <c r="K7" s="2"/>
    </row>
    <row r="8" spans="1:11" x14ac:dyDescent="0.2">
      <c r="A8" s="2" t="s">
        <v>7</v>
      </c>
      <c r="B8" s="4">
        <v>26291892.309999999</v>
      </c>
      <c r="C8" s="2">
        <v>0</v>
      </c>
      <c r="D8" s="4">
        <v>17324744.84</v>
      </c>
      <c r="E8" s="4">
        <v>214813.37</v>
      </c>
      <c r="F8" s="4">
        <v>43831450.520000003</v>
      </c>
      <c r="G8" s="4">
        <v>1155.99</v>
      </c>
      <c r="H8" s="2">
        <v>6.87</v>
      </c>
      <c r="I8" s="2" t="s">
        <v>24</v>
      </c>
      <c r="J8" s="2"/>
      <c r="K8" s="2"/>
    </row>
    <row r="9" spans="1:11" x14ac:dyDescent="0.2">
      <c r="A9" s="2" t="s">
        <v>8</v>
      </c>
      <c r="B9" s="4">
        <v>15897075.59</v>
      </c>
      <c r="C9" s="4">
        <v>1964846.58</v>
      </c>
      <c r="D9" s="4">
        <v>6318706.5300000003</v>
      </c>
      <c r="E9" s="4">
        <v>481614.54</v>
      </c>
      <c r="F9" s="4">
        <v>24662243.239999998</v>
      </c>
      <c r="G9" s="2">
        <v>650.42999999999995</v>
      </c>
      <c r="H9" s="2">
        <v>3.86</v>
      </c>
      <c r="I9" s="2" t="s">
        <v>24</v>
      </c>
      <c r="J9" s="2"/>
      <c r="K9" s="2"/>
    </row>
    <row r="10" spans="1:11" x14ac:dyDescent="0.2">
      <c r="A10" s="2" t="s">
        <v>9</v>
      </c>
      <c r="B10" s="4">
        <v>25716126.34</v>
      </c>
      <c r="C10" s="2">
        <v>0</v>
      </c>
      <c r="D10" s="4">
        <v>10320426.060000001</v>
      </c>
      <c r="E10" s="2">
        <v>0</v>
      </c>
      <c r="F10" s="4">
        <v>36036552.399999999</v>
      </c>
      <c r="G10" s="2">
        <v>950.41</v>
      </c>
      <c r="H10" s="2">
        <v>5.65</v>
      </c>
      <c r="I10" s="2" t="s">
        <v>24</v>
      </c>
      <c r="J10" s="2"/>
      <c r="K10" s="2"/>
    </row>
    <row r="11" spans="1:11" x14ac:dyDescent="0.2">
      <c r="A11" s="2" t="s">
        <v>10</v>
      </c>
      <c r="B11" s="4">
        <v>232882.83</v>
      </c>
      <c r="C11" s="2">
        <v>0</v>
      </c>
      <c r="D11" s="4">
        <v>34935294.729999997</v>
      </c>
      <c r="E11" s="2">
        <v>0</v>
      </c>
      <c r="F11" s="4">
        <v>35168177.560000002</v>
      </c>
      <c r="G11" s="2">
        <v>927.5</v>
      </c>
      <c r="H11" s="2">
        <v>5.51</v>
      </c>
      <c r="I11" s="2" t="s">
        <v>24</v>
      </c>
      <c r="J11" s="2"/>
      <c r="K11" s="2"/>
    </row>
    <row r="12" spans="1:11" x14ac:dyDescent="0.2">
      <c r="A12" s="2" t="s">
        <v>11</v>
      </c>
      <c r="B12" s="4">
        <v>35881785.899999999</v>
      </c>
      <c r="C12" s="2">
        <v>0</v>
      </c>
      <c r="D12" s="4">
        <v>5560798.75</v>
      </c>
      <c r="E12" s="4">
        <v>166098.42000000001</v>
      </c>
      <c r="F12" s="4">
        <v>41608683.07</v>
      </c>
      <c r="G12" s="4">
        <v>1097.3599999999999</v>
      </c>
      <c r="H12" s="2">
        <v>6.52</v>
      </c>
      <c r="I12" s="2" t="s">
        <v>24</v>
      </c>
      <c r="J12" s="2"/>
      <c r="K12" s="2"/>
    </row>
    <row r="13" spans="1:11" x14ac:dyDescent="0.2">
      <c r="A13" s="5" t="s">
        <v>12</v>
      </c>
      <c r="B13" s="6">
        <v>465439252.67000002</v>
      </c>
      <c r="C13" s="6">
        <v>17933917.27</v>
      </c>
      <c r="D13" s="6">
        <v>142455502.27000001</v>
      </c>
      <c r="E13" s="6">
        <v>12273553.140000001</v>
      </c>
      <c r="F13" s="6">
        <v>638102225.35000002</v>
      </c>
      <c r="G13" s="6">
        <v>16828.919999999998</v>
      </c>
      <c r="H13" s="5">
        <v>100</v>
      </c>
      <c r="I13" s="2" t="s">
        <v>24</v>
      </c>
      <c r="J13" s="5"/>
      <c r="K13" s="2"/>
    </row>
    <row r="14" spans="1:11" x14ac:dyDescent="0.2">
      <c r="A14" s="2" t="s">
        <v>1</v>
      </c>
      <c r="B14" s="2">
        <v>0</v>
      </c>
      <c r="C14" s="2">
        <v>0</v>
      </c>
      <c r="D14" s="4">
        <v>5323038.1900000004</v>
      </c>
      <c r="E14" s="4">
        <v>174037.7</v>
      </c>
      <c r="F14" s="4">
        <v>5497075.8899999997</v>
      </c>
      <c r="G14" s="2">
        <v>712.47</v>
      </c>
      <c r="H14" s="2">
        <v>3.69</v>
      </c>
      <c r="I14" s="2" t="s">
        <v>26</v>
      </c>
      <c r="J14" s="2"/>
    </row>
    <row r="15" spans="1:11" x14ac:dyDescent="0.2">
      <c r="A15" s="2" t="s">
        <v>2</v>
      </c>
      <c r="B15" s="4">
        <v>5453320.2199999997</v>
      </c>
      <c r="C15" s="2">
        <v>0</v>
      </c>
      <c r="D15" s="4">
        <v>61769.49</v>
      </c>
      <c r="E15" s="4">
        <v>79268.86</v>
      </c>
      <c r="F15" s="4">
        <v>5594358.5700000003</v>
      </c>
      <c r="G15" s="2">
        <v>725.07</v>
      </c>
      <c r="H15" s="2">
        <v>3.75</v>
      </c>
      <c r="I15" s="2" t="s">
        <v>26</v>
      </c>
      <c r="J15" s="2"/>
    </row>
    <row r="16" spans="1:11" x14ac:dyDescent="0.2">
      <c r="A16" s="2" t="s">
        <v>3</v>
      </c>
      <c r="B16" s="4">
        <v>46638405.18</v>
      </c>
      <c r="C16" s="4">
        <v>1430641.52</v>
      </c>
      <c r="D16" s="4">
        <v>853125.49</v>
      </c>
      <c r="E16" s="4">
        <v>8760477.2100000009</v>
      </c>
      <c r="F16" s="4">
        <v>57682649.399999999</v>
      </c>
      <c r="G16" s="4">
        <v>7476.11</v>
      </c>
      <c r="H16" s="2">
        <v>38.74</v>
      </c>
      <c r="I16" s="2" t="s">
        <v>26</v>
      </c>
      <c r="J16" s="2"/>
    </row>
    <row r="17" spans="1:10" x14ac:dyDescent="0.2">
      <c r="A17" s="2" t="s">
        <v>4</v>
      </c>
      <c r="B17" s="4">
        <v>1791671.44</v>
      </c>
      <c r="C17" s="4">
        <v>55042.27</v>
      </c>
      <c r="D17" s="4">
        <v>377194.82</v>
      </c>
      <c r="E17" s="4">
        <v>3300</v>
      </c>
      <c r="F17" s="4">
        <v>2227208.5299999998</v>
      </c>
      <c r="G17" s="2">
        <v>288.66000000000003</v>
      </c>
      <c r="H17" s="2">
        <v>1.5</v>
      </c>
      <c r="I17" s="2" t="s">
        <v>26</v>
      </c>
      <c r="J17" s="2"/>
    </row>
    <row r="18" spans="1:10" x14ac:dyDescent="0.2">
      <c r="A18" s="2" t="s">
        <v>5</v>
      </c>
      <c r="B18" s="4">
        <v>22139657.84</v>
      </c>
      <c r="C18" s="4">
        <v>255448.41</v>
      </c>
      <c r="D18" s="4">
        <v>4297565.05</v>
      </c>
      <c r="E18" s="4">
        <v>2097493.63</v>
      </c>
      <c r="F18" s="4">
        <v>28790164.93</v>
      </c>
      <c r="G18" s="4">
        <v>3731.42</v>
      </c>
      <c r="H18" s="2">
        <v>19.34</v>
      </c>
      <c r="I18" s="2" t="s">
        <v>26</v>
      </c>
      <c r="J18" s="2"/>
    </row>
    <row r="19" spans="1:10" x14ac:dyDescent="0.2">
      <c r="A19" s="2" t="s">
        <v>6</v>
      </c>
      <c r="B19" s="4">
        <v>2300811.2200000002</v>
      </c>
      <c r="C19" s="2">
        <v>0</v>
      </c>
      <c r="D19" s="4">
        <v>14715.95</v>
      </c>
      <c r="E19" s="4">
        <v>227778.95</v>
      </c>
      <c r="F19" s="4">
        <v>2543306.12</v>
      </c>
      <c r="G19" s="2">
        <v>329.63</v>
      </c>
      <c r="H19" s="2">
        <v>1.71</v>
      </c>
      <c r="I19" s="2" t="s">
        <v>26</v>
      </c>
      <c r="J19" s="2"/>
    </row>
    <row r="20" spans="1:10" x14ac:dyDescent="0.2">
      <c r="A20" s="2" t="s">
        <v>7</v>
      </c>
      <c r="B20" s="4">
        <v>2690932.54</v>
      </c>
      <c r="C20" s="4">
        <v>2196.1799999999998</v>
      </c>
      <c r="D20" s="4">
        <v>6847519.6699999999</v>
      </c>
      <c r="E20" s="4">
        <v>462843.3</v>
      </c>
      <c r="F20" s="4">
        <v>10003491.689999999</v>
      </c>
      <c r="G20" s="4">
        <v>1296.53</v>
      </c>
      <c r="H20" s="2">
        <v>6.72</v>
      </c>
      <c r="I20" s="2" t="s">
        <v>26</v>
      </c>
      <c r="J20" s="2"/>
    </row>
    <row r="21" spans="1:10" x14ac:dyDescent="0.2">
      <c r="A21" s="2" t="s">
        <v>8</v>
      </c>
      <c r="B21" s="4">
        <v>3164379.58</v>
      </c>
      <c r="C21" s="2">
        <v>0</v>
      </c>
      <c r="D21" s="4">
        <v>2098159.9</v>
      </c>
      <c r="E21" s="4">
        <v>75130.679999999993</v>
      </c>
      <c r="F21" s="4">
        <v>5337670.16</v>
      </c>
      <c r="G21" s="2">
        <v>691.8</v>
      </c>
      <c r="H21" s="2">
        <v>3.58</v>
      </c>
      <c r="I21" s="2" t="s">
        <v>26</v>
      </c>
      <c r="J21" s="2"/>
    </row>
    <row r="22" spans="1:10" x14ac:dyDescent="0.2">
      <c r="A22" s="2" t="s">
        <v>9</v>
      </c>
      <c r="B22" s="4">
        <v>7165156.8799999999</v>
      </c>
      <c r="C22" s="2">
        <v>0</v>
      </c>
      <c r="D22" s="4">
        <v>3686079.22</v>
      </c>
      <c r="E22" s="4">
        <v>126459.98</v>
      </c>
      <c r="F22" s="4">
        <v>10977696.08</v>
      </c>
      <c r="G22" s="4">
        <v>1422.79</v>
      </c>
      <c r="H22" s="2">
        <v>7.37</v>
      </c>
      <c r="I22" s="2" t="s">
        <v>26</v>
      </c>
      <c r="J22" s="2"/>
    </row>
    <row r="23" spans="1:10" x14ac:dyDescent="0.2">
      <c r="A23" s="2" t="s">
        <v>10</v>
      </c>
      <c r="B23" s="2">
        <v>0</v>
      </c>
      <c r="C23" s="2">
        <v>0</v>
      </c>
      <c r="D23" s="4">
        <v>11028076.35</v>
      </c>
      <c r="E23" s="4">
        <v>270246.40000000002</v>
      </c>
      <c r="F23" s="4">
        <v>11298322.75</v>
      </c>
      <c r="G23" s="4">
        <v>1464.35</v>
      </c>
      <c r="H23" s="2">
        <v>7.59</v>
      </c>
      <c r="I23" s="2" t="s">
        <v>26</v>
      </c>
      <c r="J23" s="2"/>
    </row>
    <row r="24" spans="1:10" x14ac:dyDescent="0.2">
      <c r="A24" s="2" t="s">
        <v>11</v>
      </c>
      <c r="B24" s="4">
        <v>193850.22</v>
      </c>
      <c r="C24" s="4">
        <v>18405.66</v>
      </c>
      <c r="D24" s="4">
        <v>8733782.8300000001</v>
      </c>
      <c r="E24" s="2">
        <v>0</v>
      </c>
      <c r="F24" s="4">
        <v>8946038.7100000009</v>
      </c>
      <c r="G24" s="4">
        <v>1159.48</v>
      </c>
      <c r="H24" s="2">
        <v>6.01</v>
      </c>
      <c r="I24" s="2" t="s">
        <v>26</v>
      </c>
      <c r="J24" s="2"/>
    </row>
    <row r="25" spans="1:10" x14ac:dyDescent="0.2">
      <c r="A25" s="5" t="s">
        <v>12</v>
      </c>
      <c r="B25" s="6">
        <v>91538185.120000005</v>
      </c>
      <c r="C25" s="6">
        <v>1761734.04</v>
      </c>
      <c r="D25" s="6">
        <v>43321026.960000001</v>
      </c>
      <c r="E25" s="6">
        <v>12277036.710000001</v>
      </c>
      <c r="F25" s="6">
        <v>148897982.83000001</v>
      </c>
      <c r="G25" s="6">
        <v>19298.310000000001</v>
      </c>
      <c r="H25" s="5">
        <v>100</v>
      </c>
      <c r="I25" s="2" t="s">
        <v>26</v>
      </c>
      <c r="J25" s="5"/>
    </row>
    <row r="26" spans="1:10" x14ac:dyDescent="0.2">
      <c r="A26" s="2" t="s">
        <v>1</v>
      </c>
      <c r="B26" s="2">
        <v>0</v>
      </c>
      <c r="C26" s="2">
        <v>0</v>
      </c>
      <c r="D26" s="4">
        <v>4391566.3600000003</v>
      </c>
      <c r="E26" s="2">
        <v>0</v>
      </c>
      <c r="F26" s="4">
        <v>4391566.3600000003</v>
      </c>
      <c r="G26" s="2">
        <v>512.03</v>
      </c>
      <c r="H26" s="2">
        <v>2.93</v>
      </c>
      <c r="I26" s="2" t="s">
        <v>28</v>
      </c>
      <c r="J26" s="2"/>
    </row>
    <row r="27" spans="1:10" x14ac:dyDescent="0.2">
      <c r="A27" s="2" t="s">
        <v>2</v>
      </c>
      <c r="B27" s="4">
        <v>3996015.65</v>
      </c>
      <c r="C27" s="2">
        <v>0</v>
      </c>
      <c r="D27" s="4">
        <v>71385.960000000006</v>
      </c>
      <c r="E27" s="2">
        <v>0</v>
      </c>
      <c r="F27" s="4">
        <v>4067401.61</v>
      </c>
      <c r="G27" s="2">
        <v>474.24</v>
      </c>
      <c r="H27" s="2">
        <v>2.72</v>
      </c>
      <c r="I27" s="2" t="s">
        <v>28</v>
      </c>
      <c r="J27" s="2"/>
    </row>
    <row r="28" spans="1:10" x14ac:dyDescent="0.2">
      <c r="A28" s="2" t="s">
        <v>3</v>
      </c>
      <c r="B28" s="4">
        <v>59425385.219999999</v>
      </c>
      <c r="C28" s="4">
        <v>148794.13</v>
      </c>
      <c r="D28" s="4">
        <v>2431422.7200000002</v>
      </c>
      <c r="E28" s="4">
        <v>365584.01</v>
      </c>
      <c r="F28" s="4">
        <v>62371186.079999998</v>
      </c>
      <c r="G28" s="4">
        <v>7272.14</v>
      </c>
      <c r="H28" s="2">
        <v>41.66</v>
      </c>
      <c r="I28" s="2" t="s">
        <v>28</v>
      </c>
      <c r="J28" s="2"/>
    </row>
    <row r="29" spans="1:10" x14ac:dyDescent="0.2">
      <c r="A29" s="2" t="s">
        <v>4</v>
      </c>
      <c r="B29" s="4">
        <v>756627.2</v>
      </c>
      <c r="C29" s="2">
        <v>0</v>
      </c>
      <c r="D29" s="2">
        <v>0</v>
      </c>
      <c r="E29" s="4">
        <v>13715</v>
      </c>
      <c r="F29" s="4">
        <v>770342.2</v>
      </c>
      <c r="G29" s="2">
        <v>89.82</v>
      </c>
      <c r="H29" s="2">
        <v>0.52</v>
      </c>
      <c r="I29" s="2" t="s">
        <v>28</v>
      </c>
      <c r="J29" s="2"/>
    </row>
    <row r="30" spans="1:10" x14ac:dyDescent="0.2">
      <c r="A30" s="2" t="s">
        <v>5</v>
      </c>
      <c r="B30" s="4">
        <v>21237126.640000001</v>
      </c>
      <c r="C30" s="4">
        <v>328559.44</v>
      </c>
      <c r="D30" s="4">
        <v>3559609.06</v>
      </c>
      <c r="E30" s="4">
        <v>1401430.5</v>
      </c>
      <c r="F30" s="4">
        <v>26526725.640000001</v>
      </c>
      <c r="G30" s="4">
        <v>3092.87</v>
      </c>
      <c r="H30" s="2">
        <v>17.73</v>
      </c>
      <c r="I30" s="2" t="s">
        <v>28</v>
      </c>
      <c r="J30" s="2"/>
    </row>
    <row r="31" spans="1:10" x14ac:dyDescent="0.2">
      <c r="A31" s="2" t="s">
        <v>6</v>
      </c>
      <c r="B31" s="4">
        <v>3320661.06</v>
      </c>
      <c r="C31" s="2">
        <v>0</v>
      </c>
      <c r="D31" s="4">
        <v>1367.37</v>
      </c>
      <c r="E31" s="2">
        <v>0</v>
      </c>
      <c r="F31" s="4">
        <v>3322028.43</v>
      </c>
      <c r="G31" s="2">
        <v>387.33</v>
      </c>
      <c r="H31" s="2">
        <v>2.2200000000000002</v>
      </c>
      <c r="I31" s="2" t="s">
        <v>28</v>
      </c>
      <c r="J31" s="2"/>
    </row>
    <row r="32" spans="1:10" x14ac:dyDescent="0.2">
      <c r="A32" s="2" t="s">
        <v>7</v>
      </c>
      <c r="B32" s="4">
        <v>2267369.7799999998</v>
      </c>
      <c r="C32" s="2">
        <v>0</v>
      </c>
      <c r="D32" s="4">
        <v>8824063.7899999991</v>
      </c>
      <c r="E32" s="4">
        <v>41938.82</v>
      </c>
      <c r="F32" s="4">
        <v>11133372.390000001</v>
      </c>
      <c r="G32" s="4">
        <v>1298.0899999999999</v>
      </c>
      <c r="H32" s="2">
        <v>7.44</v>
      </c>
      <c r="I32" s="2" t="s">
        <v>28</v>
      </c>
      <c r="J32" s="2"/>
    </row>
    <row r="33" spans="1:10" x14ac:dyDescent="0.2">
      <c r="A33" s="2" t="s">
        <v>8</v>
      </c>
      <c r="B33" s="4">
        <v>5100909.93</v>
      </c>
      <c r="C33" s="2">
        <v>0</v>
      </c>
      <c r="D33" s="4">
        <v>673344.21</v>
      </c>
      <c r="E33" s="4">
        <v>113778.19</v>
      </c>
      <c r="F33" s="4">
        <v>5888032.3300000001</v>
      </c>
      <c r="G33" s="2">
        <v>686.52</v>
      </c>
      <c r="H33" s="2">
        <v>3.94</v>
      </c>
      <c r="I33" s="2" t="s">
        <v>28</v>
      </c>
      <c r="J33" s="2"/>
    </row>
    <row r="34" spans="1:10" x14ac:dyDescent="0.2">
      <c r="A34" s="2" t="s">
        <v>9</v>
      </c>
      <c r="B34" s="4">
        <v>7136756.2699999996</v>
      </c>
      <c r="C34" s="2">
        <v>0</v>
      </c>
      <c r="D34" s="4">
        <v>3224620.29</v>
      </c>
      <c r="E34" s="2">
        <v>0</v>
      </c>
      <c r="F34" s="4">
        <v>10361376.560000001</v>
      </c>
      <c r="G34" s="4">
        <v>1208.08</v>
      </c>
      <c r="H34" s="2">
        <v>6.92</v>
      </c>
      <c r="I34" s="2" t="s">
        <v>28</v>
      </c>
      <c r="J34" s="2"/>
    </row>
    <row r="35" spans="1:10" x14ac:dyDescent="0.2">
      <c r="A35" s="2" t="s">
        <v>10</v>
      </c>
      <c r="B35" s="2">
        <v>0</v>
      </c>
      <c r="C35" s="2">
        <v>0</v>
      </c>
      <c r="D35" s="4">
        <v>7419394.79</v>
      </c>
      <c r="E35" s="2">
        <v>0</v>
      </c>
      <c r="F35" s="4">
        <v>7419394.79</v>
      </c>
      <c r="G35" s="2">
        <v>865.06</v>
      </c>
      <c r="H35" s="2">
        <v>4.96</v>
      </c>
      <c r="I35" s="2" t="s">
        <v>28</v>
      </c>
      <c r="J35" s="2"/>
    </row>
    <row r="36" spans="1:10" x14ac:dyDescent="0.2">
      <c r="A36" s="2" t="s">
        <v>11</v>
      </c>
      <c r="B36" s="4">
        <v>7226644.0099999998</v>
      </c>
      <c r="C36" s="2">
        <v>0</v>
      </c>
      <c r="D36" s="4">
        <v>6214672.1399999997</v>
      </c>
      <c r="E36" s="2">
        <v>0</v>
      </c>
      <c r="F36" s="4">
        <v>13441316.15</v>
      </c>
      <c r="G36" s="4">
        <v>1567.18</v>
      </c>
      <c r="H36" s="2">
        <v>8.98</v>
      </c>
      <c r="I36" s="2" t="s">
        <v>28</v>
      </c>
      <c r="J36" s="2"/>
    </row>
    <row r="37" spans="1:10" x14ac:dyDescent="0.2">
      <c r="A37" s="5" t="s">
        <v>12</v>
      </c>
      <c r="B37" s="6">
        <v>110467495.76000001</v>
      </c>
      <c r="C37" s="6">
        <v>477353.57</v>
      </c>
      <c r="D37" s="6">
        <v>36811446.689999998</v>
      </c>
      <c r="E37" s="6">
        <v>1936446.52</v>
      </c>
      <c r="F37" s="6">
        <v>149692742.53999999</v>
      </c>
      <c r="G37" s="6">
        <v>17453.36</v>
      </c>
      <c r="H37" s="5">
        <v>100</v>
      </c>
      <c r="I37" s="2" t="s">
        <v>28</v>
      </c>
      <c r="J37" s="5"/>
    </row>
    <row r="38" spans="1:10" x14ac:dyDescent="0.2">
      <c r="A38" s="2" t="s">
        <v>1</v>
      </c>
      <c r="B38" s="2">
        <v>0</v>
      </c>
      <c r="C38" s="2">
        <v>0</v>
      </c>
      <c r="D38" s="4">
        <v>35134004.850000001</v>
      </c>
      <c r="E38" s="4">
        <v>9240197</v>
      </c>
      <c r="F38" s="4">
        <v>44374201.850000001</v>
      </c>
      <c r="G38" s="4">
        <v>1467.58</v>
      </c>
      <c r="H38" s="2">
        <v>6.47</v>
      </c>
      <c r="I38" s="2" t="s">
        <v>22</v>
      </c>
      <c r="J38" s="2"/>
    </row>
    <row r="39" spans="1:10" x14ac:dyDescent="0.2">
      <c r="A39" s="2" t="s">
        <v>2</v>
      </c>
      <c r="B39" s="4">
        <v>17124633.16</v>
      </c>
      <c r="C39" s="4">
        <v>185243.81</v>
      </c>
      <c r="D39" s="4">
        <v>1094750.17</v>
      </c>
      <c r="E39" s="2">
        <v>0</v>
      </c>
      <c r="F39" s="4">
        <v>18404627.140000001</v>
      </c>
      <c r="G39" s="2">
        <v>608.70000000000005</v>
      </c>
      <c r="H39" s="2">
        <v>2.68</v>
      </c>
      <c r="I39" s="2" t="s">
        <v>22</v>
      </c>
      <c r="J39" s="2"/>
    </row>
    <row r="40" spans="1:10" x14ac:dyDescent="0.2">
      <c r="A40" s="2" t="s">
        <v>3</v>
      </c>
      <c r="B40" s="4">
        <v>186795734.96000001</v>
      </c>
      <c r="C40" s="4">
        <v>49557526.859999999</v>
      </c>
      <c r="D40" s="4">
        <v>30861213.949999999</v>
      </c>
      <c r="E40" s="4">
        <v>16494033.109999999</v>
      </c>
      <c r="F40" s="4">
        <v>283708508.88</v>
      </c>
      <c r="G40" s="4">
        <v>9383.0300000000007</v>
      </c>
      <c r="H40" s="2">
        <v>41.31</v>
      </c>
      <c r="I40" s="2" t="s">
        <v>22</v>
      </c>
      <c r="J40" s="2"/>
    </row>
    <row r="41" spans="1:10" x14ac:dyDescent="0.2">
      <c r="A41" s="2" t="s">
        <v>4</v>
      </c>
      <c r="B41" s="4">
        <v>3122225.35</v>
      </c>
      <c r="C41" s="4">
        <v>64546.07</v>
      </c>
      <c r="D41" s="4">
        <v>1871976.41</v>
      </c>
      <c r="E41" s="4">
        <v>686720.33</v>
      </c>
      <c r="F41" s="4">
        <v>5745468.1600000001</v>
      </c>
      <c r="G41" s="2">
        <v>190.02</v>
      </c>
      <c r="H41" s="2">
        <v>0.84</v>
      </c>
      <c r="I41" s="2" t="s">
        <v>22</v>
      </c>
      <c r="J41" s="2"/>
    </row>
    <row r="42" spans="1:10" x14ac:dyDescent="0.2">
      <c r="A42" s="2" t="s">
        <v>5</v>
      </c>
      <c r="B42" s="4">
        <v>73465606.310000002</v>
      </c>
      <c r="C42" s="4">
        <v>3636145.18</v>
      </c>
      <c r="D42" s="4">
        <v>34055457.18</v>
      </c>
      <c r="E42" s="4">
        <v>6501293.7800000003</v>
      </c>
      <c r="F42" s="4">
        <v>117658502.45</v>
      </c>
      <c r="G42" s="4">
        <v>3891.29</v>
      </c>
      <c r="H42" s="2">
        <v>17.13</v>
      </c>
      <c r="I42" s="2" t="s">
        <v>22</v>
      </c>
      <c r="J42" s="2"/>
    </row>
    <row r="43" spans="1:10" x14ac:dyDescent="0.2">
      <c r="A43" s="2" t="s">
        <v>6</v>
      </c>
      <c r="B43" s="4">
        <v>3780278.97</v>
      </c>
      <c r="C43" s="4">
        <v>1867.64</v>
      </c>
      <c r="D43" s="4">
        <v>1577633.88</v>
      </c>
      <c r="E43" s="4">
        <v>20311.55</v>
      </c>
      <c r="F43" s="4">
        <v>5380092.04</v>
      </c>
      <c r="G43" s="2">
        <v>177.93</v>
      </c>
      <c r="H43" s="2">
        <v>0.78</v>
      </c>
      <c r="I43" s="2" t="s">
        <v>22</v>
      </c>
      <c r="J43" s="2"/>
    </row>
    <row r="44" spans="1:10" x14ac:dyDescent="0.2">
      <c r="A44" s="2" t="s">
        <v>7</v>
      </c>
      <c r="B44" s="4">
        <v>12928440.6</v>
      </c>
      <c r="C44" s="4">
        <v>9369175.1099999994</v>
      </c>
      <c r="D44" s="4">
        <v>20530251.579999998</v>
      </c>
      <c r="E44" s="4">
        <v>1203456.81</v>
      </c>
      <c r="F44" s="4">
        <v>44031324.100000001</v>
      </c>
      <c r="G44" s="4">
        <v>1456.24</v>
      </c>
      <c r="H44" s="2">
        <v>6.41</v>
      </c>
      <c r="I44" s="2" t="s">
        <v>22</v>
      </c>
      <c r="J44" s="2"/>
    </row>
    <row r="45" spans="1:10" x14ac:dyDescent="0.2">
      <c r="A45" s="2" t="s">
        <v>8</v>
      </c>
      <c r="B45" s="4">
        <v>9942882.4100000001</v>
      </c>
      <c r="C45" s="4">
        <v>5214958.45</v>
      </c>
      <c r="D45" s="4">
        <v>20113820.5</v>
      </c>
      <c r="E45" s="4">
        <v>16451958.689999999</v>
      </c>
      <c r="F45" s="4">
        <v>51723620.049999997</v>
      </c>
      <c r="G45" s="4">
        <v>1710.65</v>
      </c>
      <c r="H45" s="2">
        <v>7.53</v>
      </c>
      <c r="I45" s="2" t="s">
        <v>22</v>
      </c>
      <c r="J45" s="2"/>
    </row>
    <row r="46" spans="1:10" x14ac:dyDescent="0.2">
      <c r="A46" s="2" t="s">
        <v>9</v>
      </c>
      <c r="B46" s="4">
        <v>25357062.960000001</v>
      </c>
      <c r="C46" s="2">
        <v>399.86</v>
      </c>
      <c r="D46" s="4">
        <v>12559888.08</v>
      </c>
      <c r="E46" s="2">
        <v>0</v>
      </c>
      <c r="F46" s="4">
        <v>37917350.899999999</v>
      </c>
      <c r="G46" s="4">
        <v>1254.03</v>
      </c>
      <c r="H46" s="2">
        <v>5.52</v>
      </c>
      <c r="I46" s="2" t="s">
        <v>22</v>
      </c>
      <c r="J46" s="2"/>
    </row>
    <row r="47" spans="1:10" x14ac:dyDescent="0.2">
      <c r="A47" s="2" t="s">
        <v>10</v>
      </c>
      <c r="B47" s="4">
        <v>399738.64</v>
      </c>
      <c r="C47" s="2">
        <v>0</v>
      </c>
      <c r="D47" s="4">
        <v>52274470.409999996</v>
      </c>
      <c r="E47" s="4">
        <v>13832771.48</v>
      </c>
      <c r="F47" s="4">
        <v>66506980.530000001</v>
      </c>
      <c r="G47" s="4">
        <v>2199.5700000000002</v>
      </c>
      <c r="H47" s="2">
        <v>9.68</v>
      </c>
      <c r="I47" s="2" t="s">
        <v>22</v>
      </c>
      <c r="J47" s="2"/>
    </row>
    <row r="48" spans="1:10" x14ac:dyDescent="0.2">
      <c r="A48" s="2" t="s">
        <v>11</v>
      </c>
      <c r="B48" s="4">
        <v>560331.19999999995</v>
      </c>
      <c r="C48" s="4">
        <v>355582.91</v>
      </c>
      <c r="D48" s="4">
        <v>10122528.880000001</v>
      </c>
      <c r="E48" s="4">
        <v>329360.31</v>
      </c>
      <c r="F48" s="4">
        <v>11367803.300000001</v>
      </c>
      <c r="G48" s="2">
        <v>375.96</v>
      </c>
      <c r="H48" s="2">
        <v>1.66</v>
      </c>
      <c r="I48" s="2" t="s">
        <v>22</v>
      </c>
      <c r="J48" s="2"/>
    </row>
    <row r="49" spans="1:10" x14ac:dyDescent="0.2">
      <c r="A49" s="5" t="s">
        <v>12</v>
      </c>
      <c r="B49" s="6">
        <v>333476934.56</v>
      </c>
      <c r="C49" s="6">
        <v>68385445.890000001</v>
      </c>
      <c r="D49" s="6">
        <v>220195995.88999999</v>
      </c>
      <c r="E49" s="6">
        <v>64760103.060000002</v>
      </c>
      <c r="F49" s="6">
        <v>686818479.39999998</v>
      </c>
      <c r="G49" s="6">
        <v>22715</v>
      </c>
      <c r="H49" s="5">
        <v>100</v>
      </c>
      <c r="I49" s="2" t="s">
        <v>22</v>
      </c>
      <c r="J49" s="5"/>
    </row>
    <row r="50" spans="1:10" x14ac:dyDescent="0.2">
      <c r="A50" s="2" t="s">
        <v>1</v>
      </c>
      <c r="B50" s="2">
        <v>0</v>
      </c>
      <c r="C50" s="2">
        <v>0</v>
      </c>
      <c r="D50" s="4">
        <v>7946396.5899999999</v>
      </c>
      <c r="E50" s="2">
        <v>0</v>
      </c>
      <c r="F50" s="4">
        <v>7946396.5899999999</v>
      </c>
      <c r="G50" s="2">
        <v>703.55</v>
      </c>
      <c r="H50" s="2">
        <v>4.3099999999999996</v>
      </c>
      <c r="I50" s="2" t="s">
        <v>21</v>
      </c>
      <c r="J50" s="2"/>
    </row>
    <row r="51" spans="1:10" x14ac:dyDescent="0.2">
      <c r="A51" s="2" t="s">
        <v>2</v>
      </c>
      <c r="B51" s="4">
        <v>6598340.0499999998</v>
      </c>
      <c r="C51" s="2">
        <v>0</v>
      </c>
      <c r="D51" s="4">
        <v>168663.79</v>
      </c>
      <c r="E51" s="2">
        <v>0</v>
      </c>
      <c r="F51" s="4">
        <v>6767003.8399999999</v>
      </c>
      <c r="G51" s="2">
        <v>599.13</v>
      </c>
      <c r="H51" s="2">
        <v>3.67</v>
      </c>
      <c r="I51" s="2" t="s">
        <v>21</v>
      </c>
      <c r="J51" s="2"/>
    </row>
    <row r="52" spans="1:10" x14ac:dyDescent="0.2">
      <c r="A52" s="2" t="s">
        <v>3</v>
      </c>
      <c r="B52" s="4">
        <v>87471149</v>
      </c>
      <c r="C52" s="4">
        <v>240806.1</v>
      </c>
      <c r="D52" s="4">
        <v>6405461.4100000001</v>
      </c>
      <c r="E52" s="4">
        <v>111627.08</v>
      </c>
      <c r="F52" s="4">
        <v>94229043.590000004</v>
      </c>
      <c r="G52" s="4">
        <v>8342.7999999999993</v>
      </c>
      <c r="H52" s="2">
        <v>51.1</v>
      </c>
      <c r="I52" s="2" t="s">
        <v>21</v>
      </c>
      <c r="J52" s="2"/>
    </row>
    <row r="53" spans="1:10" x14ac:dyDescent="0.2">
      <c r="A53" s="2" t="s">
        <v>4</v>
      </c>
      <c r="B53" s="4">
        <v>1586010.89</v>
      </c>
      <c r="C53" s="4">
        <v>24949.73</v>
      </c>
      <c r="D53" s="4">
        <v>-3779.1</v>
      </c>
      <c r="E53" s="2">
        <v>0</v>
      </c>
      <c r="F53" s="4">
        <v>1607181.52</v>
      </c>
      <c r="G53" s="2">
        <v>142.30000000000001</v>
      </c>
      <c r="H53" s="2">
        <v>0.87</v>
      </c>
      <c r="I53" s="2" t="s">
        <v>21</v>
      </c>
      <c r="J53" s="2"/>
    </row>
    <row r="54" spans="1:10" x14ac:dyDescent="0.2">
      <c r="A54" s="2" t="s">
        <v>5</v>
      </c>
      <c r="B54" s="4">
        <v>23032230.829999998</v>
      </c>
      <c r="C54" s="4">
        <v>503041.72</v>
      </c>
      <c r="D54" s="4">
        <v>1445256.91</v>
      </c>
      <c r="E54" s="4">
        <v>1781160.12</v>
      </c>
      <c r="F54" s="4">
        <v>26761689.579999998</v>
      </c>
      <c r="G54" s="4">
        <v>2369.42</v>
      </c>
      <c r="H54" s="2">
        <v>14.51</v>
      </c>
      <c r="I54" s="2" t="s">
        <v>21</v>
      </c>
      <c r="J54" s="2"/>
    </row>
    <row r="55" spans="1:10" x14ac:dyDescent="0.2">
      <c r="A55" s="2" t="s">
        <v>6</v>
      </c>
      <c r="B55" s="4">
        <v>4537379.72</v>
      </c>
      <c r="C55" s="2">
        <v>0</v>
      </c>
      <c r="D55" s="4">
        <v>44586.47</v>
      </c>
      <c r="E55" s="2">
        <v>0</v>
      </c>
      <c r="F55" s="4">
        <v>4581966.1900000004</v>
      </c>
      <c r="G55" s="2">
        <v>405.68</v>
      </c>
      <c r="H55" s="2">
        <v>2.48</v>
      </c>
      <c r="I55" s="2" t="s">
        <v>21</v>
      </c>
      <c r="J55" s="2"/>
    </row>
    <row r="56" spans="1:10" x14ac:dyDescent="0.2">
      <c r="A56" s="2" t="s">
        <v>7</v>
      </c>
      <c r="B56" s="4">
        <v>4422498.54</v>
      </c>
      <c r="C56" s="2">
        <v>0</v>
      </c>
      <c r="D56" s="4">
        <v>4119414.51</v>
      </c>
      <c r="E56" s="2">
        <v>0</v>
      </c>
      <c r="F56" s="4">
        <v>8541913.0500000007</v>
      </c>
      <c r="G56" s="2">
        <v>756.28</v>
      </c>
      <c r="H56" s="2">
        <v>4.63</v>
      </c>
      <c r="I56" s="2" t="s">
        <v>21</v>
      </c>
      <c r="J56" s="2"/>
    </row>
    <row r="57" spans="1:10" x14ac:dyDescent="0.2">
      <c r="A57" s="2" t="s">
        <v>8</v>
      </c>
      <c r="B57" s="4">
        <v>5618784.6500000004</v>
      </c>
      <c r="C57" s="2">
        <v>0</v>
      </c>
      <c r="D57" s="4">
        <v>361841.91999999998</v>
      </c>
      <c r="E57" s="2">
        <v>0</v>
      </c>
      <c r="F57" s="4">
        <v>5980626.5700000003</v>
      </c>
      <c r="G57" s="2">
        <v>529.51</v>
      </c>
      <c r="H57" s="2">
        <v>3.24</v>
      </c>
      <c r="I57" s="2" t="s">
        <v>21</v>
      </c>
      <c r="J57" s="2"/>
    </row>
    <row r="58" spans="1:10" x14ac:dyDescent="0.2">
      <c r="A58" s="2" t="s">
        <v>9</v>
      </c>
      <c r="B58" s="4">
        <v>7094706.6699999999</v>
      </c>
      <c r="C58" s="2">
        <v>0</v>
      </c>
      <c r="D58" s="4">
        <v>2863777.71</v>
      </c>
      <c r="E58" s="2">
        <v>0</v>
      </c>
      <c r="F58" s="4">
        <v>9958484.3800000008</v>
      </c>
      <c r="G58" s="2">
        <v>881.7</v>
      </c>
      <c r="H58" s="2">
        <v>5.4</v>
      </c>
      <c r="I58" s="2" t="s">
        <v>21</v>
      </c>
      <c r="J58" s="2"/>
    </row>
    <row r="59" spans="1:10" x14ac:dyDescent="0.2">
      <c r="A59" s="2" t="s">
        <v>10</v>
      </c>
      <c r="B59" s="2">
        <v>0</v>
      </c>
      <c r="C59" s="2">
        <v>0</v>
      </c>
      <c r="D59" s="4">
        <v>6737288.5700000003</v>
      </c>
      <c r="E59" s="4">
        <v>14633.4</v>
      </c>
      <c r="F59" s="4">
        <v>6751921.9699999997</v>
      </c>
      <c r="G59" s="2">
        <v>597.79999999999995</v>
      </c>
      <c r="H59" s="2">
        <v>3.66</v>
      </c>
      <c r="I59" s="2" t="s">
        <v>21</v>
      </c>
      <c r="J59" s="2"/>
    </row>
    <row r="60" spans="1:10" x14ac:dyDescent="0.2">
      <c r="A60" s="2" t="s">
        <v>11</v>
      </c>
      <c r="B60" s="4">
        <v>2097929.98</v>
      </c>
      <c r="C60" s="4">
        <v>14720.06</v>
      </c>
      <c r="D60" s="4">
        <v>9137474.3200000003</v>
      </c>
      <c r="E60" s="4">
        <v>15177.79</v>
      </c>
      <c r="F60" s="4">
        <v>11265302.15</v>
      </c>
      <c r="G60" s="2">
        <v>997.4</v>
      </c>
      <c r="H60" s="2">
        <v>6.11</v>
      </c>
      <c r="I60" s="2" t="s">
        <v>21</v>
      </c>
      <c r="J60" s="2"/>
    </row>
    <row r="61" spans="1:10" x14ac:dyDescent="0.2">
      <c r="A61" s="5" t="s">
        <v>12</v>
      </c>
      <c r="B61" s="6">
        <v>142459030.33000001</v>
      </c>
      <c r="C61" s="6">
        <v>783517.61</v>
      </c>
      <c r="D61" s="6">
        <v>39226383.100000001</v>
      </c>
      <c r="E61" s="6">
        <v>1922598.39</v>
      </c>
      <c r="F61" s="6">
        <v>184391529.43000001</v>
      </c>
      <c r="G61" s="6">
        <v>16325.57</v>
      </c>
      <c r="H61" s="5">
        <v>100</v>
      </c>
      <c r="I61" s="2" t="s">
        <v>21</v>
      </c>
      <c r="J61" s="5"/>
    </row>
    <row r="62" spans="1:10" x14ac:dyDescent="0.2">
      <c r="A62" s="2" t="s">
        <v>1</v>
      </c>
      <c r="B62" s="2">
        <v>0</v>
      </c>
      <c r="C62" s="2">
        <v>0</v>
      </c>
      <c r="D62" s="4">
        <v>7546314.75</v>
      </c>
      <c r="E62" s="2">
        <v>0</v>
      </c>
      <c r="F62" s="4">
        <v>7546314.75</v>
      </c>
      <c r="G62" s="2">
        <v>665.67</v>
      </c>
      <c r="H62" s="2">
        <v>4.08</v>
      </c>
      <c r="I62" s="2" t="s">
        <v>13</v>
      </c>
      <c r="J62" s="2"/>
    </row>
    <row r="63" spans="1:10" x14ac:dyDescent="0.2">
      <c r="A63" s="2" t="s">
        <v>2</v>
      </c>
      <c r="B63" s="4">
        <v>8414506.4800000004</v>
      </c>
      <c r="C63" s="2">
        <v>0</v>
      </c>
      <c r="D63" s="4">
        <v>185630.82</v>
      </c>
      <c r="E63" s="2">
        <v>0</v>
      </c>
      <c r="F63" s="4">
        <v>8600137.3000000007</v>
      </c>
      <c r="G63" s="2">
        <v>758.63</v>
      </c>
      <c r="H63" s="2">
        <v>4.6500000000000004</v>
      </c>
      <c r="I63" s="2" t="s">
        <v>13</v>
      </c>
      <c r="J63" s="2"/>
    </row>
    <row r="64" spans="1:10" x14ac:dyDescent="0.2">
      <c r="A64" s="2" t="s">
        <v>3</v>
      </c>
      <c r="B64" s="4">
        <v>62912746.719999999</v>
      </c>
      <c r="C64" s="4">
        <v>4429221.9400000004</v>
      </c>
      <c r="D64" s="4">
        <v>3895602.41</v>
      </c>
      <c r="E64" s="4">
        <v>768788.41</v>
      </c>
      <c r="F64" s="4">
        <v>72006359.480000004</v>
      </c>
      <c r="G64" s="4">
        <v>6351.82</v>
      </c>
      <c r="H64" s="2">
        <v>38.909999999999997</v>
      </c>
      <c r="I64" s="2" t="s">
        <v>13</v>
      </c>
      <c r="J64" s="2"/>
    </row>
    <row r="65" spans="1:10" x14ac:dyDescent="0.2">
      <c r="A65" s="2" t="s">
        <v>4</v>
      </c>
      <c r="B65" s="4">
        <v>1764847.82</v>
      </c>
      <c r="C65" s="2">
        <v>0</v>
      </c>
      <c r="D65" s="4">
        <v>525187.51</v>
      </c>
      <c r="E65" s="4">
        <v>37524.74</v>
      </c>
      <c r="F65" s="4">
        <v>2327560.0699999998</v>
      </c>
      <c r="G65" s="2">
        <v>205.32</v>
      </c>
      <c r="H65" s="2">
        <v>1.26</v>
      </c>
      <c r="I65" s="2" t="s">
        <v>13</v>
      </c>
      <c r="J65" s="2"/>
    </row>
    <row r="66" spans="1:10" x14ac:dyDescent="0.2">
      <c r="A66" s="2" t="s">
        <v>5</v>
      </c>
      <c r="B66" s="4">
        <v>28536742.66</v>
      </c>
      <c r="C66" s="4">
        <v>1985473.45</v>
      </c>
      <c r="D66" s="4">
        <v>3048826.13</v>
      </c>
      <c r="E66" s="4">
        <v>555205.13</v>
      </c>
      <c r="F66" s="4">
        <v>34126247.369999997</v>
      </c>
      <c r="G66" s="4">
        <v>3010.34</v>
      </c>
      <c r="H66" s="2">
        <v>18.440000000000001</v>
      </c>
      <c r="I66" s="2" t="s">
        <v>13</v>
      </c>
      <c r="J66" s="2"/>
    </row>
    <row r="67" spans="1:10" x14ac:dyDescent="0.2">
      <c r="A67" s="2" t="s">
        <v>6</v>
      </c>
      <c r="B67" s="4">
        <v>4563700.93</v>
      </c>
      <c r="C67" s="2">
        <v>0</v>
      </c>
      <c r="D67" s="4">
        <v>598936.41</v>
      </c>
      <c r="E67" s="2">
        <v>0</v>
      </c>
      <c r="F67" s="4">
        <v>5162637.34</v>
      </c>
      <c r="G67" s="2">
        <v>455.41</v>
      </c>
      <c r="H67" s="2">
        <v>2.79</v>
      </c>
      <c r="I67" s="2" t="s">
        <v>13</v>
      </c>
      <c r="J67" s="2"/>
    </row>
    <row r="68" spans="1:10" x14ac:dyDescent="0.2">
      <c r="A68" s="2" t="s">
        <v>7</v>
      </c>
      <c r="B68" s="4">
        <v>6746325.7699999996</v>
      </c>
      <c r="C68" s="2">
        <v>0</v>
      </c>
      <c r="D68" s="4">
        <v>6756274.8399999999</v>
      </c>
      <c r="E68" s="4">
        <v>203000</v>
      </c>
      <c r="F68" s="4">
        <v>13705600.609999999</v>
      </c>
      <c r="G68" s="4">
        <v>1209</v>
      </c>
      <c r="H68" s="2">
        <v>7.41</v>
      </c>
      <c r="I68" s="2" t="s">
        <v>13</v>
      </c>
      <c r="J68" s="2"/>
    </row>
    <row r="69" spans="1:10" x14ac:dyDescent="0.2">
      <c r="A69" s="2" t="s">
        <v>8</v>
      </c>
      <c r="B69" s="4">
        <v>5349172.92</v>
      </c>
      <c r="C69" s="2">
        <v>0</v>
      </c>
      <c r="D69" s="4">
        <v>1833028.19</v>
      </c>
      <c r="E69" s="2">
        <v>0</v>
      </c>
      <c r="F69" s="4">
        <v>7182201.1100000003</v>
      </c>
      <c r="G69" s="2">
        <v>633.55999999999995</v>
      </c>
      <c r="H69" s="2">
        <v>3.88</v>
      </c>
      <c r="I69" s="2" t="s">
        <v>13</v>
      </c>
      <c r="J69" s="2"/>
    </row>
    <row r="70" spans="1:10" x14ac:dyDescent="0.2">
      <c r="A70" s="2" t="s">
        <v>9</v>
      </c>
      <c r="B70" s="4">
        <v>11217832.210000001</v>
      </c>
      <c r="C70" s="2">
        <v>0</v>
      </c>
      <c r="D70" s="4">
        <v>2822152.36</v>
      </c>
      <c r="E70" s="2">
        <v>0</v>
      </c>
      <c r="F70" s="4">
        <v>14039984.57</v>
      </c>
      <c r="G70" s="4">
        <v>1238.49</v>
      </c>
      <c r="H70" s="2">
        <v>7.59</v>
      </c>
      <c r="I70" s="2" t="s">
        <v>13</v>
      </c>
      <c r="J70" s="2"/>
    </row>
    <row r="71" spans="1:10" x14ac:dyDescent="0.2">
      <c r="A71" s="2" t="s">
        <v>10</v>
      </c>
      <c r="B71" s="2">
        <v>0</v>
      </c>
      <c r="C71" s="2">
        <v>0</v>
      </c>
      <c r="D71" s="4">
        <v>16112369.91</v>
      </c>
      <c r="E71" s="4">
        <v>127051.23</v>
      </c>
      <c r="F71" s="4">
        <v>16239421.140000001</v>
      </c>
      <c r="G71" s="4">
        <v>1432.51</v>
      </c>
      <c r="H71" s="2">
        <v>8.7799999999999994</v>
      </c>
      <c r="I71" s="2" t="s">
        <v>13</v>
      </c>
      <c r="J71" s="2"/>
    </row>
    <row r="72" spans="1:10" x14ac:dyDescent="0.2">
      <c r="A72" s="2" t="s">
        <v>11</v>
      </c>
      <c r="B72" s="4">
        <v>2040570.54</v>
      </c>
      <c r="C72" s="2">
        <v>0</v>
      </c>
      <c r="D72" s="4">
        <v>2102005.2799999998</v>
      </c>
      <c r="E72" s="4">
        <v>2224.9899999999998</v>
      </c>
      <c r="F72" s="4">
        <v>4144800.81</v>
      </c>
      <c r="G72" s="2">
        <v>365.62</v>
      </c>
      <c r="H72" s="2">
        <v>2.2400000000000002</v>
      </c>
      <c r="I72" s="2" t="s">
        <v>13</v>
      </c>
      <c r="J72" s="2"/>
    </row>
    <row r="73" spans="1:10" x14ac:dyDescent="0.2">
      <c r="A73" s="5" t="s">
        <v>12</v>
      </c>
      <c r="B73" s="6">
        <v>131546446.05</v>
      </c>
      <c r="C73" s="6">
        <v>6414695.3899999997</v>
      </c>
      <c r="D73" s="6">
        <v>45426328.609999999</v>
      </c>
      <c r="E73" s="6">
        <v>1693794.5</v>
      </c>
      <c r="F73" s="6">
        <v>185081264.55000001</v>
      </c>
      <c r="G73" s="6">
        <v>16326.37</v>
      </c>
      <c r="H73" s="5">
        <v>100</v>
      </c>
      <c r="I73" s="2" t="s">
        <v>13</v>
      </c>
      <c r="J73" s="5"/>
    </row>
    <row r="74" spans="1:10" x14ac:dyDescent="0.2">
      <c r="A74" s="2" t="s">
        <v>1</v>
      </c>
      <c r="B74" s="2">
        <v>0</v>
      </c>
      <c r="C74" s="2">
        <v>0</v>
      </c>
      <c r="D74" s="4">
        <v>9458700.3499999996</v>
      </c>
      <c r="E74" s="4">
        <v>126191.58</v>
      </c>
      <c r="F74" s="4">
        <v>9584891.9299999997</v>
      </c>
      <c r="G74" s="2">
        <v>892.99</v>
      </c>
      <c r="H74" s="2">
        <v>5.21</v>
      </c>
      <c r="I74" s="4" t="s">
        <v>27</v>
      </c>
      <c r="J74" s="2"/>
    </row>
    <row r="75" spans="1:10" x14ac:dyDescent="0.2">
      <c r="A75" s="2" t="s">
        <v>2</v>
      </c>
      <c r="B75" s="4">
        <v>6843794.3300000001</v>
      </c>
      <c r="C75" s="2">
        <v>0</v>
      </c>
      <c r="D75" s="4">
        <v>67816.009999999995</v>
      </c>
      <c r="E75" s="2">
        <v>0</v>
      </c>
      <c r="F75" s="4">
        <v>6911610.3399999999</v>
      </c>
      <c r="G75" s="2">
        <v>643.92999999999995</v>
      </c>
      <c r="H75" s="2">
        <v>3.76</v>
      </c>
      <c r="I75" s="4" t="s">
        <v>27</v>
      </c>
      <c r="J75" s="2"/>
    </row>
    <row r="76" spans="1:10" x14ac:dyDescent="0.2">
      <c r="A76" s="2" t="s">
        <v>3</v>
      </c>
      <c r="B76" s="4">
        <v>54673155.469999999</v>
      </c>
      <c r="C76" s="4">
        <v>4633250.09</v>
      </c>
      <c r="D76" s="4">
        <v>8958826.0700000003</v>
      </c>
      <c r="E76" s="4">
        <v>3931399.19</v>
      </c>
      <c r="F76" s="4">
        <v>72196630.819999993</v>
      </c>
      <c r="G76" s="4">
        <v>6726.27</v>
      </c>
      <c r="H76" s="2">
        <v>39.270000000000003</v>
      </c>
      <c r="I76" s="4" t="s">
        <v>27</v>
      </c>
      <c r="J76" s="2"/>
    </row>
    <row r="77" spans="1:10" x14ac:dyDescent="0.2">
      <c r="A77" s="2" t="s">
        <v>4</v>
      </c>
      <c r="B77" s="4">
        <v>2249478.62</v>
      </c>
      <c r="C77" s="4">
        <v>15781.16</v>
      </c>
      <c r="D77" s="4">
        <v>1587201.51</v>
      </c>
      <c r="E77" s="4">
        <v>9112.23</v>
      </c>
      <c r="F77" s="4">
        <v>3861573.52</v>
      </c>
      <c r="G77" s="2">
        <v>359.77</v>
      </c>
      <c r="H77" s="2">
        <v>2.1</v>
      </c>
      <c r="I77" s="4" t="s">
        <v>27</v>
      </c>
      <c r="J77" s="2"/>
    </row>
    <row r="78" spans="1:10" x14ac:dyDescent="0.2">
      <c r="A78" s="2" t="s">
        <v>5</v>
      </c>
      <c r="B78" s="4">
        <v>21142760.300000001</v>
      </c>
      <c r="C78" s="4">
        <v>20859.57</v>
      </c>
      <c r="D78" s="4">
        <v>17651252.469999999</v>
      </c>
      <c r="E78" s="4">
        <v>2766373.82</v>
      </c>
      <c r="F78" s="4">
        <v>41581246.159999996</v>
      </c>
      <c r="G78" s="4">
        <v>3873.96</v>
      </c>
      <c r="H78" s="2">
        <v>22.62</v>
      </c>
      <c r="I78" s="4" t="s">
        <v>27</v>
      </c>
      <c r="J78" s="2"/>
    </row>
    <row r="79" spans="1:10" x14ac:dyDescent="0.2">
      <c r="A79" s="2" t="s">
        <v>6</v>
      </c>
      <c r="B79" s="4">
        <v>3158474.58</v>
      </c>
      <c r="C79" s="2">
        <v>0</v>
      </c>
      <c r="D79" s="2">
        <v>0</v>
      </c>
      <c r="E79" s="4">
        <v>50798.9</v>
      </c>
      <c r="F79" s="4">
        <v>3209273.48</v>
      </c>
      <c r="G79" s="2">
        <v>298.99</v>
      </c>
      <c r="H79" s="2">
        <v>1.75</v>
      </c>
      <c r="I79" s="4" t="s">
        <v>27</v>
      </c>
      <c r="J79" s="2"/>
    </row>
    <row r="80" spans="1:10" x14ac:dyDescent="0.2">
      <c r="A80" s="2" t="s">
        <v>7</v>
      </c>
      <c r="B80" s="4">
        <v>1125102.68</v>
      </c>
      <c r="C80" s="2">
        <v>0</v>
      </c>
      <c r="D80" s="4">
        <v>5334967.53</v>
      </c>
      <c r="E80" s="4">
        <v>19786.68</v>
      </c>
      <c r="F80" s="4">
        <v>6479856.8899999997</v>
      </c>
      <c r="G80" s="2">
        <v>603.70000000000005</v>
      </c>
      <c r="H80" s="2">
        <v>3.52</v>
      </c>
      <c r="I80" s="4" t="s">
        <v>27</v>
      </c>
      <c r="J80" s="2"/>
    </row>
    <row r="81" spans="1:10" x14ac:dyDescent="0.2">
      <c r="A81" s="2" t="s">
        <v>8</v>
      </c>
      <c r="B81" s="4">
        <v>2056261.9</v>
      </c>
      <c r="C81" s="2">
        <v>0</v>
      </c>
      <c r="D81" s="4">
        <v>3226446.75</v>
      </c>
      <c r="E81" s="4">
        <v>525590.41</v>
      </c>
      <c r="F81" s="4">
        <v>5808299.0599999996</v>
      </c>
      <c r="G81" s="2">
        <v>541.14</v>
      </c>
      <c r="H81" s="2">
        <v>3.16</v>
      </c>
      <c r="I81" s="4" t="s">
        <v>27</v>
      </c>
      <c r="J81" s="2"/>
    </row>
    <row r="82" spans="1:10" x14ac:dyDescent="0.2">
      <c r="A82" s="2" t="s">
        <v>9</v>
      </c>
      <c r="B82" s="4">
        <v>7852088.3399999999</v>
      </c>
      <c r="C82" s="2">
        <v>0</v>
      </c>
      <c r="D82" s="4">
        <v>5264127.4400000004</v>
      </c>
      <c r="E82" s="2">
        <v>0</v>
      </c>
      <c r="F82" s="4">
        <v>13116215.779999999</v>
      </c>
      <c r="G82" s="4">
        <v>1221.99</v>
      </c>
      <c r="H82" s="2">
        <v>7.13</v>
      </c>
      <c r="I82" s="4" t="s">
        <v>27</v>
      </c>
      <c r="J82" s="2"/>
    </row>
    <row r="83" spans="1:10" x14ac:dyDescent="0.2">
      <c r="A83" s="2" t="s">
        <v>10</v>
      </c>
      <c r="B83" s="2">
        <v>0</v>
      </c>
      <c r="C83" s="2">
        <v>0</v>
      </c>
      <c r="D83" s="4">
        <v>11600925</v>
      </c>
      <c r="E83" s="2">
        <v>0</v>
      </c>
      <c r="F83" s="4">
        <v>11600925</v>
      </c>
      <c r="G83" s="4">
        <v>1080.81</v>
      </c>
      <c r="H83" s="2">
        <v>6.31</v>
      </c>
      <c r="I83" s="4" t="s">
        <v>27</v>
      </c>
      <c r="J83" s="2"/>
    </row>
    <row r="84" spans="1:10" x14ac:dyDescent="0.2">
      <c r="A84" s="2" t="s">
        <v>11</v>
      </c>
      <c r="B84" s="4">
        <v>3902841.36</v>
      </c>
      <c r="C84" s="4">
        <v>3205.23</v>
      </c>
      <c r="D84" s="4">
        <v>5572355.0899999999</v>
      </c>
      <c r="E84" s="4">
        <v>20537.95</v>
      </c>
      <c r="F84" s="4">
        <v>9498939.6300000008</v>
      </c>
      <c r="G84" s="2">
        <v>884.98</v>
      </c>
      <c r="H84" s="2">
        <v>5.16</v>
      </c>
      <c r="I84" s="4" t="s">
        <v>27</v>
      </c>
      <c r="J84" s="2"/>
    </row>
    <row r="85" spans="1:10" x14ac:dyDescent="0.2">
      <c r="A85" s="5" t="s">
        <v>12</v>
      </c>
      <c r="B85" s="6">
        <v>103003957.58</v>
      </c>
      <c r="C85" s="6">
        <v>4673096.05</v>
      </c>
      <c r="D85" s="6">
        <v>68722618.219999999</v>
      </c>
      <c r="E85" s="6">
        <v>7449790.7599999998</v>
      </c>
      <c r="F85" s="6">
        <v>183849462.61000001</v>
      </c>
      <c r="G85" s="6">
        <v>17128.53</v>
      </c>
      <c r="H85" s="5">
        <v>100</v>
      </c>
      <c r="I85" s="4" t="s">
        <v>27</v>
      </c>
      <c r="J85" s="5"/>
    </row>
    <row r="86" spans="1:10" x14ac:dyDescent="0.2">
      <c r="A86" s="2" t="s">
        <v>1</v>
      </c>
      <c r="B86" s="2">
        <v>0</v>
      </c>
      <c r="C86" s="2">
        <v>0</v>
      </c>
      <c r="D86" s="4">
        <v>13770658.16</v>
      </c>
      <c r="E86" s="4">
        <v>132441.68</v>
      </c>
      <c r="F86" s="4">
        <v>13903099.84</v>
      </c>
      <c r="G86" s="2">
        <v>666.09</v>
      </c>
      <c r="H86" s="2">
        <v>3.67</v>
      </c>
      <c r="I86" s="2" t="s">
        <v>23</v>
      </c>
      <c r="J86" s="2"/>
    </row>
    <row r="87" spans="1:10" x14ac:dyDescent="0.2">
      <c r="A87" s="2" t="s">
        <v>2</v>
      </c>
      <c r="B87" s="4">
        <v>14494717.060000001</v>
      </c>
      <c r="C87" s="2">
        <v>0</v>
      </c>
      <c r="D87" s="4">
        <v>353669.07</v>
      </c>
      <c r="E87" s="4">
        <v>133062.76</v>
      </c>
      <c r="F87" s="4">
        <v>14981448.890000001</v>
      </c>
      <c r="G87" s="2">
        <v>717.75</v>
      </c>
      <c r="H87" s="2">
        <v>3.96</v>
      </c>
      <c r="I87" s="2" t="s">
        <v>23</v>
      </c>
      <c r="J87" s="2"/>
    </row>
    <row r="88" spans="1:10" x14ac:dyDescent="0.2">
      <c r="A88" s="2" t="s">
        <v>3</v>
      </c>
      <c r="B88" s="4">
        <v>116360788.98</v>
      </c>
      <c r="C88" s="4">
        <v>5512731.9699999997</v>
      </c>
      <c r="D88" s="4">
        <v>30232852.66</v>
      </c>
      <c r="E88" s="4">
        <v>11021518.35</v>
      </c>
      <c r="F88" s="4">
        <v>163127891.96000001</v>
      </c>
      <c r="G88" s="4">
        <v>7815.34</v>
      </c>
      <c r="H88" s="2">
        <v>43.08</v>
      </c>
      <c r="I88" s="2" t="s">
        <v>23</v>
      </c>
      <c r="J88" s="2"/>
    </row>
    <row r="89" spans="1:10" x14ac:dyDescent="0.2">
      <c r="A89" s="2" t="s">
        <v>4</v>
      </c>
      <c r="B89" s="4">
        <v>3585980.29</v>
      </c>
      <c r="C89" s="2">
        <v>0</v>
      </c>
      <c r="D89" s="4">
        <v>1367013.08</v>
      </c>
      <c r="E89" s="4">
        <v>99127.27</v>
      </c>
      <c r="F89" s="4">
        <v>5052120.6399999997</v>
      </c>
      <c r="G89" s="2">
        <v>242.04</v>
      </c>
      <c r="H89" s="2">
        <v>1.34</v>
      </c>
      <c r="I89" s="2" t="s">
        <v>23</v>
      </c>
      <c r="J89" s="2"/>
    </row>
    <row r="90" spans="1:10" x14ac:dyDescent="0.2">
      <c r="A90" s="2" t="s">
        <v>5</v>
      </c>
      <c r="B90" s="4">
        <v>39697888.960000001</v>
      </c>
      <c r="C90" s="4">
        <v>266793.28999999998</v>
      </c>
      <c r="D90" s="4">
        <v>19146042.670000002</v>
      </c>
      <c r="E90" s="4">
        <v>5443114.7000000002</v>
      </c>
      <c r="F90" s="4">
        <v>64553839.619999997</v>
      </c>
      <c r="G90" s="4">
        <v>3092.73</v>
      </c>
      <c r="H90" s="2">
        <v>17.05</v>
      </c>
      <c r="I90" s="2" t="s">
        <v>23</v>
      </c>
      <c r="J90" s="2"/>
    </row>
    <row r="91" spans="1:10" x14ac:dyDescent="0.2">
      <c r="A91" s="2" t="s">
        <v>6</v>
      </c>
      <c r="B91" s="4">
        <v>4705632.21</v>
      </c>
      <c r="C91" s="2">
        <v>0</v>
      </c>
      <c r="D91" s="4">
        <v>152917.23000000001</v>
      </c>
      <c r="E91" s="2">
        <v>0</v>
      </c>
      <c r="F91" s="4">
        <v>4858549.4400000004</v>
      </c>
      <c r="G91" s="2">
        <v>232.77</v>
      </c>
      <c r="H91" s="2">
        <v>1.28</v>
      </c>
      <c r="I91" s="2" t="s">
        <v>23</v>
      </c>
      <c r="J91" s="2"/>
    </row>
    <row r="92" spans="1:10" x14ac:dyDescent="0.2">
      <c r="A92" s="2" t="s">
        <v>7</v>
      </c>
      <c r="B92" s="4">
        <v>12137887.85</v>
      </c>
      <c r="C92" s="4">
        <v>1180636.3999999999</v>
      </c>
      <c r="D92" s="4">
        <v>13480048.710000001</v>
      </c>
      <c r="E92" s="4">
        <v>801450.42</v>
      </c>
      <c r="F92" s="4">
        <v>27600023.379999999</v>
      </c>
      <c r="G92" s="4">
        <v>1322.3</v>
      </c>
      <c r="H92" s="2">
        <v>7.28</v>
      </c>
      <c r="I92" s="2" t="s">
        <v>23</v>
      </c>
      <c r="J92" s="2"/>
    </row>
    <row r="93" spans="1:10" x14ac:dyDescent="0.2">
      <c r="A93" s="2" t="s">
        <v>8</v>
      </c>
      <c r="B93" s="4">
        <v>7438468.0199999996</v>
      </c>
      <c r="C93" s="2">
        <v>0</v>
      </c>
      <c r="D93" s="4">
        <v>3911202.38</v>
      </c>
      <c r="E93" s="2">
        <v>0</v>
      </c>
      <c r="F93" s="4">
        <v>11349670.4</v>
      </c>
      <c r="G93" s="2">
        <v>543.75</v>
      </c>
      <c r="H93" s="2">
        <v>3</v>
      </c>
      <c r="I93" s="2" t="s">
        <v>23</v>
      </c>
      <c r="J93" s="2"/>
    </row>
    <row r="94" spans="1:10" x14ac:dyDescent="0.2">
      <c r="A94" s="2" t="s">
        <v>9</v>
      </c>
      <c r="B94" s="4">
        <v>4748544.41</v>
      </c>
      <c r="C94" s="2">
        <v>0</v>
      </c>
      <c r="D94" s="4">
        <v>14226912.359999999</v>
      </c>
      <c r="E94" s="4">
        <v>116269.82</v>
      </c>
      <c r="F94" s="4">
        <v>19091726.59</v>
      </c>
      <c r="G94" s="2">
        <v>914.67</v>
      </c>
      <c r="H94" s="2">
        <v>5.04</v>
      </c>
      <c r="I94" s="2" t="s">
        <v>23</v>
      </c>
      <c r="J94" s="2"/>
    </row>
    <row r="95" spans="1:10" x14ac:dyDescent="0.2">
      <c r="A95" s="2" t="s">
        <v>10</v>
      </c>
      <c r="B95" s="2">
        <v>0</v>
      </c>
      <c r="C95" s="2">
        <v>0</v>
      </c>
      <c r="D95" s="4">
        <v>21132548.359999999</v>
      </c>
      <c r="E95" s="2">
        <v>0</v>
      </c>
      <c r="F95" s="4">
        <v>21132548.359999999</v>
      </c>
      <c r="G95" s="4">
        <v>1012.45</v>
      </c>
      <c r="H95" s="2">
        <v>5.58</v>
      </c>
      <c r="I95" s="2" t="s">
        <v>23</v>
      </c>
      <c r="J95" s="2"/>
    </row>
    <row r="96" spans="1:10" x14ac:dyDescent="0.2">
      <c r="A96" s="2" t="s">
        <v>11</v>
      </c>
      <c r="B96" s="4">
        <v>940988.38</v>
      </c>
      <c r="C96" s="4">
        <v>83683.839999999997</v>
      </c>
      <c r="D96" s="4">
        <v>31801277.989999998</v>
      </c>
      <c r="E96" s="4">
        <v>229886.53</v>
      </c>
      <c r="F96" s="4">
        <v>33055836.739999998</v>
      </c>
      <c r="G96" s="4">
        <v>1583.68</v>
      </c>
      <c r="H96" s="2">
        <v>8.73</v>
      </c>
      <c r="I96" s="2" t="s">
        <v>23</v>
      </c>
      <c r="J96" s="2"/>
    </row>
    <row r="97" spans="1:10" x14ac:dyDescent="0.2">
      <c r="A97" s="5" t="s">
        <v>12</v>
      </c>
      <c r="B97" s="6">
        <v>204110896.16</v>
      </c>
      <c r="C97" s="6">
        <v>7043845.5</v>
      </c>
      <c r="D97" s="6">
        <v>149575142.66999999</v>
      </c>
      <c r="E97" s="6">
        <v>17976871.530000001</v>
      </c>
      <c r="F97" s="6">
        <v>378706755.86000001</v>
      </c>
      <c r="G97" s="6">
        <v>18143.57</v>
      </c>
      <c r="H97" s="5">
        <v>100</v>
      </c>
      <c r="I97" s="2" t="s">
        <v>23</v>
      </c>
      <c r="J97" s="5"/>
    </row>
    <row r="98" spans="1:10" x14ac:dyDescent="0.2">
      <c r="A98" s="2" t="s">
        <v>1</v>
      </c>
      <c r="B98" s="2">
        <v>0</v>
      </c>
      <c r="C98" s="2">
        <v>0</v>
      </c>
      <c r="D98" s="4">
        <v>20176501.5</v>
      </c>
      <c r="E98" s="4">
        <v>478141.38</v>
      </c>
      <c r="F98" s="4">
        <v>20654642.879999999</v>
      </c>
      <c r="G98" s="2">
        <v>715.4</v>
      </c>
      <c r="H98" s="2">
        <v>4.2699999999999996</v>
      </c>
      <c r="I98" s="2" t="s">
        <v>25</v>
      </c>
      <c r="J98" s="2"/>
    </row>
    <row r="99" spans="1:10" x14ac:dyDescent="0.2">
      <c r="A99" s="2" t="s">
        <v>2</v>
      </c>
      <c r="B99" s="4">
        <v>18139135.43</v>
      </c>
      <c r="C99" s="4">
        <v>64043.35</v>
      </c>
      <c r="D99" s="4">
        <v>522886.31</v>
      </c>
      <c r="E99" s="4">
        <v>196550.62</v>
      </c>
      <c r="F99" s="4">
        <v>18922615.710000001</v>
      </c>
      <c r="G99" s="2">
        <v>655.41</v>
      </c>
      <c r="H99" s="2">
        <v>3.91</v>
      </c>
      <c r="I99" s="2" t="s">
        <v>25</v>
      </c>
      <c r="J99" s="2"/>
    </row>
    <row r="100" spans="1:10" x14ac:dyDescent="0.2">
      <c r="A100" s="2" t="s">
        <v>3</v>
      </c>
      <c r="B100" s="4">
        <v>195238993.34</v>
      </c>
      <c r="C100" s="4">
        <v>2287294.19</v>
      </c>
      <c r="D100" s="4">
        <v>8567765.25</v>
      </c>
      <c r="E100" s="4">
        <v>5382799.0300000003</v>
      </c>
      <c r="F100" s="4">
        <v>211476851.81</v>
      </c>
      <c r="G100" s="4">
        <v>7324.73</v>
      </c>
      <c r="H100" s="2">
        <v>43.69</v>
      </c>
      <c r="I100" s="2" t="s">
        <v>25</v>
      </c>
      <c r="J100" s="2"/>
    </row>
    <row r="101" spans="1:10" x14ac:dyDescent="0.2">
      <c r="A101" s="2" t="s">
        <v>4</v>
      </c>
      <c r="B101" s="4">
        <v>4932906.41</v>
      </c>
      <c r="C101" s="2">
        <v>0</v>
      </c>
      <c r="D101" s="4">
        <v>749861.77</v>
      </c>
      <c r="E101" s="4">
        <v>364141.54</v>
      </c>
      <c r="F101" s="4">
        <v>6046909.7199999997</v>
      </c>
      <c r="G101" s="2">
        <v>209.44</v>
      </c>
      <c r="H101" s="2">
        <v>1.25</v>
      </c>
      <c r="I101" s="2" t="s">
        <v>25</v>
      </c>
      <c r="J101" s="2"/>
    </row>
    <row r="102" spans="1:10" x14ac:dyDescent="0.2">
      <c r="A102" s="2" t="s">
        <v>5</v>
      </c>
      <c r="B102" s="4">
        <v>71965468.950000003</v>
      </c>
      <c r="C102" s="4">
        <v>2467697.71</v>
      </c>
      <c r="D102" s="4">
        <v>17534766.640000001</v>
      </c>
      <c r="E102" s="4">
        <v>4684532.21</v>
      </c>
      <c r="F102" s="4">
        <v>96652465.510000005</v>
      </c>
      <c r="G102" s="4">
        <v>3347.67</v>
      </c>
      <c r="H102" s="2">
        <v>19.97</v>
      </c>
      <c r="I102" s="2" t="s">
        <v>25</v>
      </c>
      <c r="J102" s="2"/>
    </row>
    <row r="103" spans="1:10" x14ac:dyDescent="0.2">
      <c r="A103" s="2" t="s">
        <v>6</v>
      </c>
      <c r="B103" s="4">
        <v>10420127.25</v>
      </c>
      <c r="C103" s="2">
        <v>0</v>
      </c>
      <c r="D103" s="4">
        <v>494890.03</v>
      </c>
      <c r="E103" s="2">
        <v>0</v>
      </c>
      <c r="F103" s="4">
        <v>10915017.279999999</v>
      </c>
      <c r="G103" s="2">
        <v>378.05</v>
      </c>
      <c r="H103" s="2">
        <v>2.2599999999999998</v>
      </c>
      <c r="I103" s="2" t="s">
        <v>25</v>
      </c>
      <c r="J103" s="2"/>
    </row>
    <row r="104" spans="1:10" x14ac:dyDescent="0.2">
      <c r="A104" s="2" t="s">
        <v>7</v>
      </c>
      <c r="B104" s="4">
        <v>11141524.98</v>
      </c>
      <c r="C104" s="4">
        <v>25727.37</v>
      </c>
      <c r="D104" s="4">
        <v>10358410.66</v>
      </c>
      <c r="E104" s="4">
        <v>686521.3</v>
      </c>
      <c r="F104" s="4">
        <v>22212184.309999999</v>
      </c>
      <c r="G104" s="2">
        <v>769.34</v>
      </c>
      <c r="H104" s="2">
        <v>4.59</v>
      </c>
      <c r="I104" s="2" t="s">
        <v>25</v>
      </c>
      <c r="J104" s="2"/>
    </row>
    <row r="105" spans="1:10" x14ac:dyDescent="0.2">
      <c r="A105" s="2" t="s">
        <v>8</v>
      </c>
      <c r="B105" s="4">
        <v>12777320.550000001</v>
      </c>
      <c r="C105" s="4">
        <v>47376.46</v>
      </c>
      <c r="D105" s="4">
        <v>1976026.99</v>
      </c>
      <c r="E105" s="4">
        <v>686137.82</v>
      </c>
      <c r="F105" s="4">
        <v>15486861.82</v>
      </c>
      <c r="G105" s="2">
        <v>536.41</v>
      </c>
      <c r="H105" s="2">
        <v>3.2</v>
      </c>
      <c r="I105" s="2" t="s">
        <v>25</v>
      </c>
      <c r="J105" s="2"/>
    </row>
    <row r="106" spans="1:10" x14ac:dyDescent="0.2">
      <c r="A106" s="2" t="s">
        <v>9</v>
      </c>
      <c r="B106" s="4">
        <v>19073346.940000001</v>
      </c>
      <c r="C106" s="2">
        <v>0</v>
      </c>
      <c r="D106" s="4">
        <v>5611525.4299999997</v>
      </c>
      <c r="E106" s="2">
        <v>0</v>
      </c>
      <c r="F106" s="4">
        <v>24684872.370000001</v>
      </c>
      <c r="G106" s="2">
        <v>854.99</v>
      </c>
      <c r="H106" s="2">
        <v>5.0999999999999996</v>
      </c>
      <c r="I106" s="2" t="s">
        <v>25</v>
      </c>
      <c r="J106" s="2"/>
    </row>
    <row r="107" spans="1:10" x14ac:dyDescent="0.2">
      <c r="A107" s="2" t="s">
        <v>10</v>
      </c>
      <c r="B107" s="4">
        <v>9632.0400000000009</v>
      </c>
      <c r="C107" s="2">
        <v>0</v>
      </c>
      <c r="D107" s="4">
        <v>27192100.43</v>
      </c>
      <c r="E107" s="2">
        <v>0</v>
      </c>
      <c r="F107" s="4">
        <v>27201732.469999999</v>
      </c>
      <c r="G107" s="2">
        <v>942.16</v>
      </c>
      <c r="H107" s="2">
        <v>5.62</v>
      </c>
      <c r="I107" s="2" t="s">
        <v>25</v>
      </c>
      <c r="J107" s="2"/>
    </row>
    <row r="108" spans="1:10" x14ac:dyDescent="0.2">
      <c r="A108" s="2" t="s">
        <v>11</v>
      </c>
      <c r="B108" s="4">
        <v>15896539.57</v>
      </c>
      <c r="C108" s="4">
        <v>92617.45</v>
      </c>
      <c r="D108" s="4">
        <v>13596184.529999999</v>
      </c>
      <c r="E108" s="4">
        <v>169072.41</v>
      </c>
      <c r="F108" s="4">
        <v>29754413.960000001</v>
      </c>
      <c r="G108" s="4">
        <v>1030.57</v>
      </c>
      <c r="H108" s="2">
        <v>6.14</v>
      </c>
      <c r="I108" s="2" t="s">
        <v>25</v>
      </c>
      <c r="J108" s="2"/>
    </row>
    <row r="109" spans="1:10" x14ac:dyDescent="0.2">
      <c r="A109" s="5" t="s">
        <v>12</v>
      </c>
      <c r="B109" s="6">
        <v>359594995.45999998</v>
      </c>
      <c r="C109" s="6">
        <v>4984756.53</v>
      </c>
      <c r="D109" s="6">
        <v>106780919.54000001</v>
      </c>
      <c r="E109" s="6">
        <v>12647896.310000001</v>
      </c>
      <c r="F109" s="6">
        <v>484008567.83999997</v>
      </c>
      <c r="G109" s="6">
        <v>16764.169999999998</v>
      </c>
      <c r="H109" s="5">
        <v>100</v>
      </c>
      <c r="I109" s="2" t="s">
        <v>25</v>
      </c>
      <c r="J109" s="5"/>
    </row>
    <row r="110" spans="1:10" x14ac:dyDescent="0.2">
      <c r="A110" s="2" t="s">
        <v>1</v>
      </c>
      <c r="B110" s="2">
        <v>0</v>
      </c>
      <c r="C110" s="2">
        <v>0</v>
      </c>
      <c r="D110" s="4">
        <v>6733212.8899999997</v>
      </c>
      <c r="E110" s="4">
        <v>73876.28</v>
      </c>
      <c r="F110" s="4">
        <v>6807089.1699999999</v>
      </c>
      <c r="G110" s="2">
        <v>929.37</v>
      </c>
      <c r="H110" s="2">
        <v>5.09</v>
      </c>
      <c r="I110" s="2" t="s">
        <v>17</v>
      </c>
      <c r="J110" s="2"/>
    </row>
    <row r="111" spans="1:10" x14ac:dyDescent="0.2">
      <c r="A111" s="2" t="s">
        <v>2</v>
      </c>
      <c r="B111" s="4">
        <v>5303332.8600000003</v>
      </c>
      <c r="C111" s="2">
        <v>0</v>
      </c>
      <c r="D111" s="4">
        <v>-28779.11</v>
      </c>
      <c r="E111" s="4">
        <v>232135.66</v>
      </c>
      <c r="F111" s="4">
        <v>5506689.4100000001</v>
      </c>
      <c r="G111" s="2">
        <v>751.82</v>
      </c>
      <c r="H111" s="2">
        <v>4.1100000000000003</v>
      </c>
      <c r="I111" s="2" t="s">
        <v>17</v>
      </c>
      <c r="J111" s="2"/>
    </row>
    <row r="112" spans="1:10" x14ac:dyDescent="0.2">
      <c r="A112" s="2" t="s">
        <v>3</v>
      </c>
      <c r="B112" s="4">
        <v>43526998.109999999</v>
      </c>
      <c r="C112" s="4">
        <v>1327000.3</v>
      </c>
      <c r="D112" s="4">
        <v>3785619.18</v>
      </c>
      <c r="E112" s="4">
        <v>1673637.74</v>
      </c>
      <c r="F112" s="4">
        <v>50313255.329999998</v>
      </c>
      <c r="G112" s="4">
        <v>6869.26</v>
      </c>
      <c r="H112" s="2">
        <v>37.590000000000003</v>
      </c>
      <c r="I112" s="2" t="s">
        <v>17</v>
      </c>
      <c r="J112" s="2"/>
    </row>
    <row r="113" spans="1:10" x14ac:dyDescent="0.2">
      <c r="A113" s="2" t="s">
        <v>4</v>
      </c>
      <c r="B113" s="4">
        <v>1912805.93</v>
      </c>
      <c r="C113" s="4">
        <v>13951.27</v>
      </c>
      <c r="D113" s="4">
        <v>-9389.7199999999993</v>
      </c>
      <c r="E113" s="2">
        <v>0</v>
      </c>
      <c r="F113" s="4">
        <v>1917367.48</v>
      </c>
      <c r="G113" s="2">
        <v>261.77</v>
      </c>
      <c r="H113" s="2">
        <v>1.43</v>
      </c>
      <c r="I113" s="2" t="s">
        <v>17</v>
      </c>
      <c r="J113" s="2"/>
    </row>
    <row r="114" spans="1:10" x14ac:dyDescent="0.2">
      <c r="A114" s="2" t="s">
        <v>5</v>
      </c>
      <c r="B114" s="4">
        <v>22440860.559999999</v>
      </c>
      <c r="C114" s="4">
        <v>1299347.3600000001</v>
      </c>
      <c r="D114" s="4">
        <v>2363241.27</v>
      </c>
      <c r="E114" s="4">
        <v>685636.26</v>
      </c>
      <c r="F114" s="4">
        <v>26789085.449999999</v>
      </c>
      <c r="G114" s="4">
        <v>3657.51</v>
      </c>
      <c r="H114" s="2">
        <v>20.010000000000002</v>
      </c>
      <c r="I114" s="2" t="s">
        <v>17</v>
      </c>
      <c r="J114" s="2"/>
    </row>
    <row r="115" spans="1:10" x14ac:dyDescent="0.2">
      <c r="A115" s="2" t="s">
        <v>6</v>
      </c>
      <c r="B115" s="4">
        <v>2990413.7</v>
      </c>
      <c r="C115" s="2">
        <v>0</v>
      </c>
      <c r="D115" s="4">
        <v>187706.8</v>
      </c>
      <c r="E115" s="2">
        <v>0</v>
      </c>
      <c r="F115" s="4">
        <v>3178120.5</v>
      </c>
      <c r="G115" s="2">
        <v>433.91</v>
      </c>
      <c r="H115" s="2">
        <v>2.37</v>
      </c>
      <c r="I115" s="2" t="s">
        <v>17</v>
      </c>
      <c r="J115" s="2"/>
    </row>
    <row r="116" spans="1:10" x14ac:dyDescent="0.2">
      <c r="A116" s="2" t="s">
        <v>7</v>
      </c>
      <c r="B116" s="4">
        <v>5449883.2599999998</v>
      </c>
      <c r="C116" s="4">
        <v>112685.39</v>
      </c>
      <c r="D116" s="4">
        <v>2255136.7999999998</v>
      </c>
      <c r="E116" s="4">
        <v>820274.74</v>
      </c>
      <c r="F116" s="4">
        <v>8637980.1899999995</v>
      </c>
      <c r="G116" s="4">
        <v>1179.3399999999999</v>
      </c>
      <c r="H116" s="2">
        <v>6.46</v>
      </c>
      <c r="I116" s="2" t="s">
        <v>17</v>
      </c>
      <c r="J116" s="2"/>
    </row>
    <row r="117" spans="1:10" x14ac:dyDescent="0.2">
      <c r="A117" s="2" t="s">
        <v>8</v>
      </c>
      <c r="B117" s="4">
        <v>2416796.25</v>
      </c>
      <c r="C117" s="4">
        <v>979567.39</v>
      </c>
      <c r="D117" s="4">
        <v>273516.51</v>
      </c>
      <c r="E117" s="4">
        <v>1815314</v>
      </c>
      <c r="F117" s="4">
        <v>5485194.1500000004</v>
      </c>
      <c r="G117" s="2">
        <v>748.89</v>
      </c>
      <c r="H117" s="2">
        <v>4.0999999999999996</v>
      </c>
      <c r="I117" s="2" t="s">
        <v>17</v>
      </c>
      <c r="J117" s="2"/>
    </row>
    <row r="118" spans="1:10" x14ac:dyDescent="0.2">
      <c r="A118" s="2" t="s">
        <v>9</v>
      </c>
      <c r="B118" s="4">
        <v>5515252.7300000004</v>
      </c>
      <c r="C118" s="2">
        <v>0</v>
      </c>
      <c r="D118" s="4">
        <v>2274832.34</v>
      </c>
      <c r="E118" s="2">
        <v>0</v>
      </c>
      <c r="F118" s="4">
        <v>7790085.0700000003</v>
      </c>
      <c r="G118" s="4">
        <v>1063.58</v>
      </c>
      <c r="H118" s="2">
        <v>5.82</v>
      </c>
      <c r="I118" s="2" t="s">
        <v>17</v>
      </c>
      <c r="J118" s="2"/>
    </row>
    <row r="119" spans="1:10" x14ac:dyDescent="0.2">
      <c r="A119" s="2" t="s">
        <v>10</v>
      </c>
      <c r="B119" s="2">
        <v>0</v>
      </c>
      <c r="C119" s="2">
        <v>0</v>
      </c>
      <c r="D119" s="4">
        <v>11924964.23</v>
      </c>
      <c r="E119" s="2">
        <v>0</v>
      </c>
      <c r="F119" s="4">
        <v>11924964.23</v>
      </c>
      <c r="G119" s="4">
        <v>1628.11</v>
      </c>
      <c r="H119" s="2">
        <v>8.91</v>
      </c>
      <c r="I119" s="2" t="s">
        <v>17</v>
      </c>
      <c r="J119" s="2"/>
    </row>
    <row r="120" spans="1:10" x14ac:dyDescent="0.2">
      <c r="A120" s="2" t="s">
        <v>11</v>
      </c>
      <c r="B120" s="4">
        <v>2553621.7200000002</v>
      </c>
      <c r="C120" s="4">
        <v>16281.52</v>
      </c>
      <c r="D120" s="4">
        <v>2905329.05</v>
      </c>
      <c r="E120" s="2">
        <v>0</v>
      </c>
      <c r="F120" s="4">
        <v>5475232.29</v>
      </c>
      <c r="G120" s="2">
        <v>747.53</v>
      </c>
      <c r="H120" s="2">
        <v>4.09</v>
      </c>
      <c r="I120" s="2" t="s">
        <v>17</v>
      </c>
      <c r="J120" s="2"/>
    </row>
    <row r="121" spans="1:10" x14ac:dyDescent="0.2">
      <c r="A121" s="5" t="s">
        <v>12</v>
      </c>
      <c r="B121" s="6">
        <v>92109965.120000005</v>
      </c>
      <c r="C121" s="6">
        <v>3748833.23</v>
      </c>
      <c r="D121" s="6">
        <v>32665390.239999998</v>
      </c>
      <c r="E121" s="6">
        <v>5300874.68</v>
      </c>
      <c r="F121" s="6">
        <v>133825063.27</v>
      </c>
      <c r="G121" s="6">
        <v>18271.09</v>
      </c>
      <c r="H121" s="5">
        <v>100</v>
      </c>
      <c r="I121" s="2" t="s">
        <v>17</v>
      </c>
      <c r="J121" s="5"/>
    </row>
    <row r="122" spans="1:10" x14ac:dyDescent="0.2">
      <c r="A122" s="2" t="s">
        <v>1</v>
      </c>
      <c r="B122" s="2">
        <v>0</v>
      </c>
      <c r="C122" s="2">
        <v>210</v>
      </c>
      <c r="D122" s="4">
        <v>22579225.48</v>
      </c>
      <c r="E122" s="4">
        <v>17932692.899999999</v>
      </c>
      <c r="F122" s="4">
        <v>40512128.380000003</v>
      </c>
      <c r="G122" s="4">
        <v>1215.28</v>
      </c>
      <c r="H122" s="2">
        <v>5.26</v>
      </c>
      <c r="I122" s="2" t="s">
        <v>20</v>
      </c>
      <c r="J122" s="2"/>
    </row>
    <row r="123" spans="1:10" x14ac:dyDescent="0.2">
      <c r="A123" s="2" t="s">
        <v>2</v>
      </c>
      <c r="B123" s="4">
        <v>27331513.120000001</v>
      </c>
      <c r="C123" s="4">
        <v>619726.76</v>
      </c>
      <c r="D123" s="4">
        <v>1078509.4099999999</v>
      </c>
      <c r="E123" s="4">
        <v>92258.71</v>
      </c>
      <c r="F123" s="4">
        <v>29122008</v>
      </c>
      <c r="G123" s="2">
        <v>873.6</v>
      </c>
      <c r="H123" s="2">
        <v>3.78</v>
      </c>
      <c r="I123" s="2" t="s">
        <v>20</v>
      </c>
      <c r="J123" s="2"/>
    </row>
    <row r="124" spans="1:10" x14ac:dyDescent="0.2">
      <c r="A124" s="2" t="s">
        <v>3</v>
      </c>
      <c r="B124" s="4">
        <v>199771836.5</v>
      </c>
      <c r="C124" s="4">
        <v>55143372.289999999</v>
      </c>
      <c r="D124" s="4">
        <v>20180782.73</v>
      </c>
      <c r="E124" s="4">
        <v>26396899.579999998</v>
      </c>
      <c r="F124" s="4">
        <v>301492891.10000002</v>
      </c>
      <c r="G124" s="4">
        <v>9044.17</v>
      </c>
      <c r="H124" s="2">
        <v>39.130000000000003</v>
      </c>
      <c r="I124" s="2" t="s">
        <v>20</v>
      </c>
      <c r="J124" s="2"/>
    </row>
    <row r="125" spans="1:10" x14ac:dyDescent="0.2">
      <c r="A125" s="2" t="s">
        <v>4</v>
      </c>
      <c r="B125" s="4">
        <v>5027536.0599999996</v>
      </c>
      <c r="C125" s="2">
        <v>0</v>
      </c>
      <c r="D125" s="4">
        <v>993707.52000000002</v>
      </c>
      <c r="E125" s="4">
        <v>713909.95</v>
      </c>
      <c r="F125" s="4">
        <v>6735153.5300000003</v>
      </c>
      <c r="G125" s="2">
        <v>202.05</v>
      </c>
      <c r="H125" s="2">
        <v>0.87</v>
      </c>
      <c r="I125" s="2" t="s">
        <v>20</v>
      </c>
      <c r="J125" s="2"/>
    </row>
    <row r="126" spans="1:10" x14ac:dyDescent="0.2">
      <c r="A126" s="2" t="s">
        <v>5</v>
      </c>
      <c r="B126" s="4">
        <v>90728941.829999998</v>
      </c>
      <c r="C126" s="4">
        <v>781903.69</v>
      </c>
      <c r="D126" s="4">
        <v>47512539.109999999</v>
      </c>
      <c r="E126" s="4">
        <v>8227014.4100000001</v>
      </c>
      <c r="F126" s="4">
        <v>147250399.03999999</v>
      </c>
      <c r="G126" s="4">
        <v>4417.21</v>
      </c>
      <c r="H126" s="2">
        <v>19.11</v>
      </c>
      <c r="I126" s="2" t="s">
        <v>20</v>
      </c>
      <c r="J126" s="2"/>
    </row>
    <row r="127" spans="1:10" x14ac:dyDescent="0.2">
      <c r="A127" s="2" t="s">
        <v>6</v>
      </c>
      <c r="B127" s="4">
        <v>9220231.6400000006</v>
      </c>
      <c r="C127" s="4">
        <v>387167.58</v>
      </c>
      <c r="D127" s="4">
        <v>624613.84</v>
      </c>
      <c r="E127" s="4">
        <v>66951.66</v>
      </c>
      <c r="F127" s="4">
        <v>10298964.720000001</v>
      </c>
      <c r="G127" s="2">
        <v>308.95</v>
      </c>
      <c r="H127" s="2">
        <v>1.34</v>
      </c>
      <c r="I127" s="2" t="s">
        <v>20</v>
      </c>
      <c r="J127" s="2"/>
    </row>
    <row r="128" spans="1:10" x14ac:dyDescent="0.2">
      <c r="A128" s="2" t="s">
        <v>7</v>
      </c>
      <c r="B128" s="4">
        <v>8963657.6699999999</v>
      </c>
      <c r="C128" s="4">
        <v>1515838.02</v>
      </c>
      <c r="D128" s="4">
        <v>20316801.18</v>
      </c>
      <c r="E128" s="4">
        <v>7257338.0199999996</v>
      </c>
      <c r="F128" s="4">
        <v>38053634.890000001</v>
      </c>
      <c r="G128" s="4">
        <v>1141.53</v>
      </c>
      <c r="H128" s="2">
        <v>4.9400000000000004</v>
      </c>
      <c r="I128" s="2" t="s">
        <v>20</v>
      </c>
      <c r="J128" s="2"/>
    </row>
    <row r="129" spans="1:10" x14ac:dyDescent="0.2">
      <c r="A129" s="2" t="s">
        <v>8</v>
      </c>
      <c r="B129" s="4">
        <v>16924547.219999999</v>
      </c>
      <c r="C129" s="4">
        <v>2660170.54</v>
      </c>
      <c r="D129" s="4">
        <v>12087237.710000001</v>
      </c>
      <c r="E129" s="4">
        <v>8486223.8900000006</v>
      </c>
      <c r="F129" s="4">
        <v>40158179.359999999</v>
      </c>
      <c r="G129" s="4">
        <v>1204.6600000000001</v>
      </c>
      <c r="H129" s="2">
        <v>5.22</v>
      </c>
      <c r="I129" s="2" t="s">
        <v>20</v>
      </c>
      <c r="J129" s="2"/>
    </row>
    <row r="130" spans="1:10" x14ac:dyDescent="0.2">
      <c r="A130" s="2" t="s">
        <v>9</v>
      </c>
      <c r="B130" s="4">
        <v>34922367.490000002</v>
      </c>
      <c r="C130" s="2">
        <v>548.19000000000005</v>
      </c>
      <c r="D130" s="4">
        <v>20097879.789999999</v>
      </c>
      <c r="E130" s="4">
        <v>7783811.8799999999</v>
      </c>
      <c r="F130" s="4">
        <v>62804607.350000001</v>
      </c>
      <c r="G130" s="4">
        <v>1884.01</v>
      </c>
      <c r="H130" s="2">
        <v>8.15</v>
      </c>
      <c r="I130" s="2" t="s">
        <v>20</v>
      </c>
      <c r="J130" s="2"/>
    </row>
    <row r="131" spans="1:10" x14ac:dyDescent="0.2">
      <c r="A131" s="2" t="s">
        <v>10</v>
      </c>
      <c r="B131" s="4">
        <v>3439.05</v>
      </c>
      <c r="C131" s="2">
        <v>0</v>
      </c>
      <c r="D131" s="4">
        <v>43449918.960000001</v>
      </c>
      <c r="E131" s="4">
        <v>617743.75</v>
      </c>
      <c r="F131" s="4">
        <v>44071101.759999998</v>
      </c>
      <c r="G131" s="4">
        <v>1322.04</v>
      </c>
      <c r="H131" s="2">
        <v>5.72</v>
      </c>
      <c r="I131" s="2" t="s">
        <v>20</v>
      </c>
      <c r="J131" s="2"/>
    </row>
    <row r="132" spans="1:10" x14ac:dyDescent="0.2">
      <c r="A132" s="2" t="s">
        <v>11</v>
      </c>
      <c r="B132" s="4">
        <v>2970132.88</v>
      </c>
      <c r="C132" s="2">
        <v>596</v>
      </c>
      <c r="D132" s="4">
        <v>32916586.629999999</v>
      </c>
      <c r="E132" s="4">
        <v>14055941.369999999</v>
      </c>
      <c r="F132" s="4">
        <v>49943256.880000003</v>
      </c>
      <c r="G132" s="4">
        <v>1498.2</v>
      </c>
      <c r="H132" s="2">
        <v>6.48</v>
      </c>
      <c r="I132" s="2" t="s">
        <v>20</v>
      </c>
      <c r="J132" s="2"/>
    </row>
    <row r="133" spans="1:10" x14ac:dyDescent="0.2">
      <c r="A133" s="5" t="s">
        <v>12</v>
      </c>
      <c r="B133" s="6">
        <v>395864203.45999998</v>
      </c>
      <c r="C133" s="6">
        <v>61109533.07</v>
      </c>
      <c r="D133" s="6">
        <v>221837802.36000001</v>
      </c>
      <c r="E133" s="6">
        <v>91630786.120000005</v>
      </c>
      <c r="F133" s="6">
        <v>770442325.00999999</v>
      </c>
      <c r="G133" s="6">
        <v>23111.7</v>
      </c>
      <c r="H133" s="5">
        <v>100</v>
      </c>
      <c r="I133" s="2" t="s">
        <v>20</v>
      </c>
      <c r="J133" s="5"/>
    </row>
    <row r="134" spans="1:10" x14ac:dyDescent="0.2">
      <c r="A134" s="2" t="s">
        <v>1</v>
      </c>
      <c r="B134" s="2">
        <v>0</v>
      </c>
      <c r="C134" s="2">
        <v>0</v>
      </c>
      <c r="D134" s="4">
        <v>3810682.13</v>
      </c>
      <c r="E134" s="2">
        <v>0</v>
      </c>
      <c r="F134" s="4">
        <v>3810682.13</v>
      </c>
      <c r="G134" s="2">
        <v>491.34</v>
      </c>
      <c r="H134" s="2">
        <v>3.17</v>
      </c>
      <c r="I134" s="2" t="s">
        <v>16</v>
      </c>
      <c r="J134" s="2"/>
    </row>
    <row r="135" spans="1:10" x14ac:dyDescent="0.2">
      <c r="A135" s="2" t="s">
        <v>2</v>
      </c>
      <c r="B135" s="4">
        <v>4637787.55</v>
      </c>
      <c r="C135" s="2">
        <v>0</v>
      </c>
      <c r="D135" s="4">
        <v>471638.12</v>
      </c>
      <c r="E135" s="4">
        <v>61899.8</v>
      </c>
      <c r="F135" s="4">
        <v>5171325.47</v>
      </c>
      <c r="G135" s="2">
        <v>666.77</v>
      </c>
      <c r="H135" s="2">
        <v>4.3</v>
      </c>
      <c r="I135" s="2" t="s">
        <v>16</v>
      </c>
      <c r="J135" s="2"/>
    </row>
    <row r="136" spans="1:10" x14ac:dyDescent="0.2">
      <c r="A136" s="2" t="s">
        <v>3</v>
      </c>
      <c r="B136" s="4">
        <v>40921480.07</v>
      </c>
      <c r="C136" s="4">
        <v>242644.96</v>
      </c>
      <c r="D136" s="4">
        <v>3771329.09</v>
      </c>
      <c r="E136" s="4">
        <v>3218548.08</v>
      </c>
      <c r="F136" s="4">
        <v>48154002.200000003</v>
      </c>
      <c r="G136" s="4">
        <v>6208.84</v>
      </c>
      <c r="H136" s="2">
        <v>40.090000000000003</v>
      </c>
      <c r="I136" s="2" t="s">
        <v>16</v>
      </c>
      <c r="J136" s="2"/>
    </row>
    <row r="137" spans="1:10" x14ac:dyDescent="0.2">
      <c r="A137" s="2" t="s">
        <v>4</v>
      </c>
      <c r="B137" s="4">
        <v>1224280.67</v>
      </c>
      <c r="C137" s="4">
        <v>16913.91</v>
      </c>
      <c r="D137" s="2">
        <v>0</v>
      </c>
      <c r="E137" s="2">
        <v>0</v>
      </c>
      <c r="F137" s="4">
        <v>1241194.58</v>
      </c>
      <c r="G137" s="2">
        <v>160.04</v>
      </c>
      <c r="H137" s="2">
        <v>1.03</v>
      </c>
      <c r="I137" s="2" t="s">
        <v>16</v>
      </c>
      <c r="J137" s="2"/>
    </row>
    <row r="138" spans="1:10" x14ac:dyDescent="0.2">
      <c r="A138" s="2" t="s">
        <v>5</v>
      </c>
      <c r="B138" s="4">
        <v>16829148.5</v>
      </c>
      <c r="C138" s="4">
        <v>26581</v>
      </c>
      <c r="D138" s="4">
        <v>5367104.46</v>
      </c>
      <c r="E138" s="4">
        <v>2055879.87</v>
      </c>
      <c r="F138" s="4">
        <v>24278713.829999998</v>
      </c>
      <c r="G138" s="4">
        <v>3130.43</v>
      </c>
      <c r="H138" s="2">
        <v>20.21</v>
      </c>
      <c r="I138" s="2" t="s">
        <v>16</v>
      </c>
      <c r="J138" s="2"/>
    </row>
    <row r="139" spans="1:10" x14ac:dyDescent="0.2">
      <c r="A139" s="2" t="s">
        <v>6</v>
      </c>
      <c r="B139" s="4">
        <v>2851437.58</v>
      </c>
      <c r="C139" s="2">
        <v>0</v>
      </c>
      <c r="D139" s="2">
        <v>0</v>
      </c>
      <c r="E139" s="2">
        <v>0</v>
      </c>
      <c r="F139" s="4">
        <v>2851437.58</v>
      </c>
      <c r="G139" s="2">
        <v>367.66</v>
      </c>
      <c r="H139" s="2">
        <v>2.37</v>
      </c>
      <c r="I139" s="2" t="s">
        <v>16</v>
      </c>
      <c r="J139" s="2"/>
    </row>
    <row r="140" spans="1:10" x14ac:dyDescent="0.2">
      <c r="A140" s="2" t="s">
        <v>7</v>
      </c>
      <c r="B140" s="4">
        <v>1416034.76</v>
      </c>
      <c r="C140" s="2">
        <v>0</v>
      </c>
      <c r="D140" s="4">
        <v>6246527.4199999999</v>
      </c>
      <c r="E140" s="4">
        <v>40479</v>
      </c>
      <c r="F140" s="4">
        <v>7703041.1799999997</v>
      </c>
      <c r="G140" s="2">
        <v>993.21</v>
      </c>
      <c r="H140" s="2">
        <v>6.41</v>
      </c>
      <c r="I140" s="2" t="s">
        <v>16</v>
      </c>
      <c r="J140" s="2"/>
    </row>
    <row r="141" spans="1:10" x14ac:dyDescent="0.2">
      <c r="A141" s="2" t="s">
        <v>8</v>
      </c>
      <c r="B141" s="4">
        <v>2921058.2</v>
      </c>
      <c r="C141" s="2">
        <v>0</v>
      </c>
      <c r="D141" s="4">
        <v>1929819.01</v>
      </c>
      <c r="E141" s="2">
        <v>0</v>
      </c>
      <c r="F141" s="4">
        <v>4850877.21</v>
      </c>
      <c r="G141" s="2">
        <v>625.46</v>
      </c>
      <c r="H141" s="2">
        <v>4.04</v>
      </c>
      <c r="I141" s="2" t="s">
        <v>16</v>
      </c>
      <c r="J141" s="2"/>
    </row>
    <row r="142" spans="1:10" x14ac:dyDescent="0.2">
      <c r="A142" s="2" t="s">
        <v>9</v>
      </c>
      <c r="B142" s="4">
        <v>6189552.1299999999</v>
      </c>
      <c r="C142" s="2">
        <v>0</v>
      </c>
      <c r="D142" s="4">
        <v>1727703.01</v>
      </c>
      <c r="E142" s="2">
        <v>0</v>
      </c>
      <c r="F142" s="4">
        <v>7917255.1399999997</v>
      </c>
      <c r="G142" s="4">
        <v>1020.83</v>
      </c>
      <c r="H142" s="2">
        <v>6.59</v>
      </c>
      <c r="I142" s="2" t="s">
        <v>16</v>
      </c>
      <c r="J142" s="2"/>
    </row>
    <row r="143" spans="1:10" x14ac:dyDescent="0.2">
      <c r="A143" s="2" t="s">
        <v>10</v>
      </c>
      <c r="B143" s="2">
        <v>0</v>
      </c>
      <c r="C143" s="2">
        <v>0</v>
      </c>
      <c r="D143" s="4">
        <v>5714927.8099999996</v>
      </c>
      <c r="E143" s="2">
        <v>0</v>
      </c>
      <c r="F143" s="4">
        <v>5714927.8099999996</v>
      </c>
      <c r="G143" s="2">
        <v>736.87</v>
      </c>
      <c r="H143" s="2">
        <v>4.76</v>
      </c>
      <c r="I143" s="2" t="s">
        <v>16</v>
      </c>
      <c r="J143" s="2"/>
    </row>
    <row r="144" spans="1:10" x14ac:dyDescent="0.2">
      <c r="A144" s="2" t="s">
        <v>11</v>
      </c>
      <c r="B144" s="4">
        <v>3367379.57</v>
      </c>
      <c r="C144" s="4">
        <v>15154.65</v>
      </c>
      <c r="D144" s="4">
        <v>5041538.3899999997</v>
      </c>
      <c r="E144" s="4">
        <v>8262</v>
      </c>
      <c r="F144" s="4">
        <v>8432334.6099999994</v>
      </c>
      <c r="G144" s="4">
        <v>1087.24</v>
      </c>
      <c r="H144" s="2">
        <v>7.02</v>
      </c>
      <c r="I144" s="2" t="s">
        <v>16</v>
      </c>
      <c r="J144" s="2"/>
    </row>
    <row r="145" spans="1:10" x14ac:dyDescent="0.2">
      <c r="A145" s="5" t="s">
        <v>12</v>
      </c>
      <c r="B145" s="6">
        <v>80358159.030000001</v>
      </c>
      <c r="C145" s="6">
        <v>301294.52</v>
      </c>
      <c r="D145" s="6">
        <v>34081269.439999998</v>
      </c>
      <c r="E145" s="6">
        <v>5385068.75</v>
      </c>
      <c r="F145" s="6">
        <v>120125791.73999999</v>
      </c>
      <c r="G145" s="6">
        <v>15488.69</v>
      </c>
      <c r="H145" s="5">
        <v>100</v>
      </c>
      <c r="I145" s="2" t="s">
        <v>16</v>
      </c>
      <c r="J145" s="5"/>
    </row>
    <row r="146" spans="1:10" x14ac:dyDescent="0.2">
      <c r="A146" s="2" t="s">
        <v>1</v>
      </c>
      <c r="B146" s="2">
        <v>0</v>
      </c>
      <c r="C146" s="2">
        <v>0</v>
      </c>
      <c r="D146" s="4">
        <v>9745663.8900000006</v>
      </c>
      <c r="E146" s="2">
        <v>0</v>
      </c>
      <c r="F146" s="4">
        <v>9745663.8900000006</v>
      </c>
      <c r="G146" s="2">
        <v>511.61</v>
      </c>
      <c r="H146" s="2">
        <v>3.18</v>
      </c>
      <c r="I146" s="2" t="s">
        <v>18</v>
      </c>
      <c r="J146" s="2"/>
    </row>
    <row r="147" spans="1:10" x14ac:dyDescent="0.2">
      <c r="A147" s="2" t="s">
        <v>2</v>
      </c>
      <c r="B147" s="4">
        <v>12270341.51</v>
      </c>
      <c r="C147" s="2">
        <v>0</v>
      </c>
      <c r="D147" s="4">
        <v>43274.01</v>
      </c>
      <c r="E147" s="2">
        <v>0</v>
      </c>
      <c r="F147" s="4">
        <v>12313615.52</v>
      </c>
      <c r="G147" s="2">
        <v>646.41999999999996</v>
      </c>
      <c r="H147" s="2">
        <v>4.01</v>
      </c>
      <c r="I147" s="2" t="s">
        <v>18</v>
      </c>
      <c r="J147" s="2"/>
    </row>
    <row r="148" spans="1:10" x14ac:dyDescent="0.2">
      <c r="A148" s="2" t="s">
        <v>3</v>
      </c>
      <c r="B148" s="4">
        <v>107773262.70999999</v>
      </c>
      <c r="C148" s="4">
        <v>398620.08</v>
      </c>
      <c r="D148" s="4">
        <v>12681077.859999999</v>
      </c>
      <c r="E148" s="4">
        <v>965214.92</v>
      </c>
      <c r="F148" s="4">
        <v>121818175.56999999</v>
      </c>
      <c r="G148" s="4">
        <v>6395.04</v>
      </c>
      <c r="H148" s="2">
        <v>39.71</v>
      </c>
      <c r="I148" s="2" t="s">
        <v>18</v>
      </c>
      <c r="J148" s="2"/>
    </row>
    <row r="149" spans="1:10" x14ac:dyDescent="0.2">
      <c r="A149" s="2" t="s">
        <v>4</v>
      </c>
      <c r="B149" s="4">
        <v>4028150.39</v>
      </c>
      <c r="C149" s="4">
        <v>22977.32</v>
      </c>
      <c r="D149" s="4">
        <v>-1403.78</v>
      </c>
      <c r="E149" s="2">
        <v>928.59</v>
      </c>
      <c r="F149" s="4">
        <v>4050652.52</v>
      </c>
      <c r="G149" s="2">
        <v>212.64</v>
      </c>
      <c r="H149" s="2">
        <v>1.32</v>
      </c>
      <c r="I149" s="2" t="s">
        <v>18</v>
      </c>
      <c r="J149" s="2"/>
    </row>
    <row r="150" spans="1:10" x14ac:dyDescent="0.2">
      <c r="A150" s="2" t="s">
        <v>5</v>
      </c>
      <c r="B150" s="4">
        <v>50902786.579999998</v>
      </c>
      <c r="C150" s="4">
        <v>513291.49</v>
      </c>
      <c r="D150" s="4">
        <v>10380602.779999999</v>
      </c>
      <c r="E150" s="4">
        <v>4098832.35</v>
      </c>
      <c r="F150" s="4">
        <v>65895513.200000003</v>
      </c>
      <c r="G150" s="4">
        <v>3459.29</v>
      </c>
      <c r="H150" s="2">
        <v>21.48</v>
      </c>
      <c r="I150" s="2" t="s">
        <v>18</v>
      </c>
      <c r="J150" s="2"/>
    </row>
    <row r="151" spans="1:10" x14ac:dyDescent="0.2">
      <c r="A151" s="2" t="s">
        <v>6</v>
      </c>
      <c r="B151" s="4">
        <v>5457166.0199999996</v>
      </c>
      <c r="C151" s="2">
        <v>0</v>
      </c>
      <c r="D151" s="4">
        <v>190159.73</v>
      </c>
      <c r="E151" s="4">
        <v>15455.69</v>
      </c>
      <c r="F151" s="4">
        <v>5662781.4400000004</v>
      </c>
      <c r="G151" s="2">
        <v>297.27999999999997</v>
      </c>
      <c r="H151" s="2">
        <v>1.85</v>
      </c>
      <c r="I151" s="2" t="s">
        <v>18</v>
      </c>
      <c r="J151" s="2"/>
    </row>
    <row r="152" spans="1:10" x14ac:dyDescent="0.2">
      <c r="A152" s="2" t="s">
        <v>7</v>
      </c>
      <c r="B152" s="4">
        <v>5748534.7800000003</v>
      </c>
      <c r="C152" s="2">
        <v>0</v>
      </c>
      <c r="D152" s="4">
        <v>7337307.1900000004</v>
      </c>
      <c r="E152" s="2">
        <v>0</v>
      </c>
      <c r="F152" s="4">
        <v>13085841.970000001</v>
      </c>
      <c r="G152" s="2">
        <v>686.96</v>
      </c>
      <c r="H152" s="2">
        <v>4.2699999999999996</v>
      </c>
      <c r="I152" s="2" t="s">
        <v>18</v>
      </c>
      <c r="J152" s="2"/>
    </row>
    <row r="153" spans="1:10" x14ac:dyDescent="0.2">
      <c r="A153" s="2" t="s">
        <v>8</v>
      </c>
      <c r="B153" s="4">
        <v>12128965.77</v>
      </c>
      <c r="C153" s="2">
        <v>0</v>
      </c>
      <c r="D153" s="4">
        <v>979723.18</v>
      </c>
      <c r="E153" s="4">
        <v>169648.29</v>
      </c>
      <c r="F153" s="4">
        <v>13278337.24</v>
      </c>
      <c r="G153" s="2">
        <v>697.07</v>
      </c>
      <c r="H153" s="2">
        <v>4.33</v>
      </c>
      <c r="I153" s="2" t="s">
        <v>18</v>
      </c>
      <c r="J153" s="2"/>
    </row>
    <row r="154" spans="1:10" x14ac:dyDescent="0.2">
      <c r="A154" s="2" t="s">
        <v>9</v>
      </c>
      <c r="B154" s="4">
        <v>13435901.050000001</v>
      </c>
      <c r="C154" s="2">
        <v>0</v>
      </c>
      <c r="D154" s="4">
        <v>4014864.94</v>
      </c>
      <c r="E154" s="2">
        <v>0</v>
      </c>
      <c r="F154" s="4">
        <v>17450765.989999998</v>
      </c>
      <c r="G154" s="2">
        <v>916.11</v>
      </c>
      <c r="H154" s="2">
        <v>5.69</v>
      </c>
      <c r="I154" s="2" t="s">
        <v>18</v>
      </c>
      <c r="J154" s="2"/>
    </row>
    <row r="155" spans="1:10" x14ac:dyDescent="0.2">
      <c r="A155" s="2" t="s">
        <v>10</v>
      </c>
      <c r="B155" s="2">
        <v>0</v>
      </c>
      <c r="C155" s="2">
        <v>0</v>
      </c>
      <c r="D155" s="4">
        <v>21560814.059999999</v>
      </c>
      <c r="E155" s="2">
        <v>0</v>
      </c>
      <c r="F155" s="4">
        <v>21560814.059999999</v>
      </c>
      <c r="G155" s="4">
        <v>1131.8699999999999</v>
      </c>
      <c r="H155" s="2">
        <v>7.03</v>
      </c>
      <c r="I155" s="2" t="s">
        <v>18</v>
      </c>
      <c r="J155" s="2"/>
    </row>
    <row r="156" spans="1:10" x14ac:dyDescent="0.2">
      <c r="A156" s="2" t="s">
        <v>11</v>
      </c>
      <c r="B156" s="4">
        <v>3228403.37</v>
      </c>
      <c r="C156" s="4">
        <v>260892.79999999999</v>
      </c>
      <c r="D156" s="4">
        <v>18384595.890000001</v>
      </c>
      <c r="E156" s="2">
        <v>0</v>
      </c>
      <c r="F156" s="4">
        <v>21873892.059999999</v>
      </c>
      <c r="G156" s="4">
        <v>1148.31</v>
      </c>
      <c r="H156" s="2">
        <v>7.14</v>
      </c>
      <c r="I156" s="2" t="s">
        <v>18</v>
      </c>
      <c r="J156" s="2"/>
    </row>
    <row r="157" spans="1:10" x14ac:dyDescent="0.2">
      <c r="A157" s="5" t="s">
        <v>12</v>
      </c>
      <c r="B157" s="6">
        <v>214973512.18000001</v>
      </c>
      <c r="C157" s="6">
        <v>1195781.69</v>
      </c>
      <c r="D157" s="6">
        <v>85316679.75</v>
      </c>
      <c r="E157" s="6">
        <v>5250079.84</v>
      </c>
      <c r="F157" s="6">
        <v>306736053.45999998</v>
      </c>
      <c r="G157" s="6">
        <v>16102.6</v>
      </c>
      <c r="H157" s="5">
        <v>100</v>
      </c>
      <c r="I157" s="2" t="s">
        <v>18</v>
      </c>
      <c r="J157" s="5"/>
    </row>
    <row r="158" spans="1:10" x14ac:dyDescent="0.2">
      <c r="A158" s="2" t="s">
        <v>1</v>
      </c>
      <c r="B158" s="2">
        <v>0</v>
      </c>
      <c r="C158" s="2">
        <v>0</v>
      </c>
      <c r="D158" s="4">
        <v>7250313.6299999999</v>
      </c>
      <c r="E158" s="2">
        <v>0</v>
      </c>
      <c r="F158" s="4">
        <v>7250313.6299999999</v>
      </c>
      <c r="G158" s="2">
        <v>577.63</v>
      </c>
      <c r="H158" s="2">
        <v>3.58</v>
      </c>
      <c r="I158" s="2" t="s">
        <v>14</v>
      </c>
      <c r="J158" s="2"/>
    </row>
    <row r="159" spans="1:10" x14ac:dyDescent="0.2">
      <c r="A159" s="2" t="s">
        <v>2</v>
      </c>
      <c r="B159" s="4">
        <v>5768609.4000000004</v>
      </c>
      <c r="C159" s="2">
        <v>0</v>
      </c>
      <c r="D159" s="4">
        <v>178291.92</v>
      </c>
      <c r="E159" s="2">
        <v>0</v>
      </c>
      <c r="F159" s="4">
        <v>5946901.3200000003</v>
      </c>
      <c r="G159" s="2">
        <v>473.78</v>
      </c>
      <c r="H159" s="2">
        <v>2.94</v>
      </c>
      <c r="I159" s="2" t="s">
        <v>14</v>
      </c>
      <c r="J159" s="2"/>
    </row>
    <row r="160" spans="1:10" x14ac:dyDescent="0.2">
      <c r="A160" s="2" t="s">
        <v>3</v>
      </c>
      <c r="B160" s="4">
        <v>73924883.849999994</v>
      </c>
      <c r="C160" s="4">
        <v>418077.66</v>
      </c>
      <c r="D160" s="4">
        <v>6755115.4699999997</v>
      </c>
      <c r="E160" s="4">
        <v>1199073.45</v>
      </c>
      <c r="F160" s="4">
        <v>82297150.430000007</v>
      </c>
      <c r="G160" s="4">
        <v>6556.55</v>
      </c>
      <c r="H160" s="2">
        <v>40.64</v>
      </c>
      <c r="I160" s="2" t="s">
        <v>14</v>
      </c>
      <c r="J160" s="2"/>
    </row>
    <row r="161" spans="1:10" x14ac:dyDescent="0.2">
      <c r="A161" s="2" t="s">
        <v>4</v>
      </c>
      <c r="B161" s="4">
        <v>2629308.23</v>
      </c>
      <c r="C161" s="2">
        <v>0</v>
      </c>
      <c r="D161" s="4">
        <v>420340.28</v>
      </c>
      <c r="E161" s="4">
        <v>44901.279999999999</v>
      </c>
      <c r="F161" s="4">
        <v>3094549.79</v>
      </c>
      <c r="G161" s="2">
        <v>246.54</v>
      </c>
      <c r="H161" s="2">
        <v>1.53</v>
      </c>
      <c r="I161" s="2" t="s">
        <v>14</v>
      </c>
      <c r="J161" s="2"/>
    </row>
    <row r="162" spans="1:10" x14ac:dyDescent="0.2">
      <c r="A162" s="2" t="s">
        <v>5</v>
      </c>
      <c r="B162" s="4">
        <v>15730387.9</v>
      </c>
      <c r="C162" s="2">
        <v>0</v>
      </c>
      <c r="D162" s="4">
        <v>9491851.1600000001</v>
      </c>
      <c r="E162" s="4">
        <v>2583350.19</v>
      </c>
      <c r="F162" s="4">
        <v>27805589.25</v>
      </c>
      <c r="G162" s="4">
        <v>2215.25</v>
      </c>
      <c r="H162" s="2">
        <v>13.74</v>
      </c>
      <c r="I162" s="2" t="s">
        <v>14</v>
      </c>
      <c r="J162" s="2"/>
    </row>
    <row r="163" spans="1:10" x14ac:dyDescent="0.2">
      <c r="A163" s="2" t="s">
        <v>6</v>
      </c>
      <c r="B163" s="4">
        <v>4800583.5999999996</v>
      </c>
      <c r="C163" s="2">
        <v>0</v>
      </c>
      <c r="D163" s="2">
        <v>0</v>
      </c>
      <c r="E163" s="2">
        <v>0</v>
      </c>
      <c r="F163" s="4">
        <v>4800583.5999999996</v>
      </c>
      <c r="G163" s="2">
        <v>382.46</v>
      </c>
      <c r="H163" s="2">
        <v>2.37</v>
      </c>
      <c r="I163" s="2" t="s">
        <v>14</v>
      </c>
      <c r="J163" s="2"/>
    </row>
    <row r="164" spans="1:10" x14ac:dyDescent="0.2">
      <c r="A164" s="2" t="s">
        <v>7</v>
      </c>
      <c r="B164" s="4">
        <v>6369042.7400000002</v>
      </c>
      <c r="C164" s="2">
        <v>0</v>
      </c>
      <c r="D164" s="4">
        <v>8733106.0199999996</v>
      </c>
      <c r="E164" s="4">
        <v>190775.34</v>
      </c>
      <c r="F164" s="4">
        <v>15292924.1</v>
      </c>
      <c r="G164" s="4">
        <v>1218.3800000000001</v>
      </c>
      <c r="H164" s="2">
        <v>7.55</v>
      </c>
      <c r="I164" s="2" t="s">
        <v>14</v>
      </c>
      <c r="J164" s="2"/>
    </row>
    <row r="165" spans="1:10" x14ac:dyDescent="0.2">
      <c r="A165" s="2" t="s">
        <v>8</v>
      </c>
      <c r="B165" s="4">
        <v>4106288.79</v>
      </c>
      <c r="C165" s="4">
        <v>162856.94</v>
      </c>
      <c r="D165" s="4">
        <v>2136824.6800000002</v>
      </c>
      <c r="E165" s="4">
        <v>20210.46</v>
      </c>
      <c r="F165" s="4">
        <v>6426180.8700000001</v>
      </c>
      <c r="G165" s="2">
        <v>511.96</v>
      </c>
      <c r="H165" s="2">
        <v>3.17</v>
      </c>
      <c r="I165" s="2" t="s">
        <v>14</v>
      </c>
      <c r="J165" s="2"/>
    </row>
    <row r="166" spans="1:10" x14ac:dyDescent="0.2">
      <c r="A166" s="2" t="s">
        <v>9</v>
      </c>
      <c r="B166" s="4">
        <v>8584249.2599999998</v>
      </c>
      <c r="C166" s="2">
        <v>0</v>
      </c>
      <c r="D166" s="4">
        <v>6067096.6699999999</v>
      </c>
      <c r="E166" s="2">
        <v>0</v>
      </c>
      <c r="F166" s="4">
        <v>14651345.93</v>
      </c>
      <c r="G166" s="4">
        <v>1167.26</v>
      </c>
      <c r="H166" s="2">
        <v>7.24</v>
      </c>
      <c r="I166" s="2" t="s">
        <v>14</v>
      </c>
      <c r="J166" s="2"/>
    </row>
    <row r="167" spans="1:10" x14ac:dyDescent="0.2">
      <c r="A167" s="2" t="s">
        <v>10</v>
      </c>
      <c r="B167" s="2">
        <v>0</v>
      </c>
      <c r="C167" s="2">
        <v>0</v>
      </c>
      <c r="D167" s="4">
        <v>13511493.85</v>
      </c>
      <c r="E167" s="2">
        <v>0</v>
      </c>
      <c r="F167" s="4">
        <v>13511493.85</v>
      </c>
      <c r="G167" s="4">
        <v>1076.45</v>
      </c>
      <c r="H167" s="2">
        <v>6.67</v>
      </c>
      <c r="I167" s="2" t="s">
        <v>14</v>
      </c>
      <c r="J167" s="2"/>
    </row>
    <row r="168" spans="1:10" x14ac:dyDescent="0.2">
      <c r="A168" s="2" t="s">
        <v>11</v>
      </c>
      <c r="B168" s="4">
        <v>12107596.23</v>
      </c>
      <c r="C168" s="2">
        <v>0</v>
      </c>
      <c r="D168" s="4">
        <v>9017385.4800000004</v>
      </c>
      <c r="E168" s="4">
        <v>299849.13</v>
      </c>
      <c r="F168" s="4">
        <v>21424830.84</v>
      </c>
      <c r="G168" s="4">
        <v>1706.9</v>
      </c>
      <c r="H168" s="2">
        <v>10.58</v>
      </c>
      <c r="I168" s="2" t="s">
        <v>14</v>
      </c>
      <c r="J168" s="2"/>
    </row>
    <row r="169" spans="1:10" x14ac:dyDescent="0.2">
      <c r="A169" s="5" t="s">
        <v>12</v>
      </c>
      <c r="B169" s="6">
        <v>134020950</v>
      </c>
      <c r="C169" s="6">
        <v>580934.6</v>
      </c>
      <c r="D169" s="6">
        <v>63561819.159999996</v>
      </c>
      <c r="E169" s="6">
        <v>4338159.8499999996</v>
      </c>
      <c r="F169" s="6">
        <v>202501863.61000001</v>
      </c>
      <c r="G169" s="6">
        <v>16133.16</v>
      </c>
      <c r="H169" s="5">
        <v>100</v>
      </c>
      <c r="I169" s="2" t="s">
        <v>14</v>
      </c>
      <c r="J169" s="5"/>
    </row>
    <row r="170" spans="1:10" x14ac:dyDescent="0.2">
      <c r="A170" s="2" t="s">
        <v>1</v>
      </c>
      <c r="B170" s="2">
        <v>0</v>
      </c>
      <c r="C170" s="2">
        <v>0</v>
      </c>
      <c r="D170" s="4">
        <v>3929886.46</v>
      </c>
      <c r="E170" s="2">
        <v>0</v>
      </c>
      <c r="F170" s="4">
        <v>3929886.46</v>
      </c>
      <c r="G170" s="2">
        <v>468.14</v>
      </c>
      <c r="H170" s="2">
        <v>2.83</v>
      </c>
      <c r="I170" s="2" t="s">
        <v>15</v>
      </c>
      <c r="J170" s="2"/>
    </row>
    <row r="171" spans="1:10" x14ac:dyDescent="0.2">
      <c r="A171" s="2" t="s">
        <v>2</v>
      </c>
      <c r="B171" s="4">
        <v>5303857.6399999997</v>
      </c>
      <c r="C171" s="2">
        <v>0</v>
      </c>
      <c r="D171" s="4">
        <v>10491.64</v>
      </c>
      <c r="E171" s="4">
        <v>14491.35</v>
      </c>
      <c r="F171" s="4">
        <v>5328840.63</v>
      </c>
      <c r="G171" s="2">
        <v>634.79999999999995</v>
      </c>
      <c r="H171" s="2">
        <v>3.84</v>
      </c>
      <c r="I171" s="2" t="s">
        <v>15</v>
      </c>
      <c r="J171" s="2"/>
    </row>
    <row r="172" spans="1:10" x14ac:dyDescent="0.2">
      <c r="A172" s="2" t="s">
        <v>3</v>
      </c>
      <c r="B172" s="4">
        <v>48830032.979999997</v>
      </c>
      <c r="C172" s="4">
        <v>1288845.42</v>
      </c>
      <c r="D172" s="4">
        <v>3334437.87</v>
      </c>
      <c r="E172" s="4">
        <v>531997.39</v>
      </c>
      <c r="F172" s="4">
        <v>53985313.659999996</v>
      </c>
      <c r="G172" s="4">
        <v>6430.95</v>
      </c>
      <c r="H172" s="2">
        <v>38.86</v>
      </c>
      <c r="I172" s="2" t="s">
        <v>15</v>
      </c>
      <c r="J172" s="2"/>
    </row>
    <row r="173" spans="1:10" x14ac:dyDescent="0.2">
      <c r="A173" s="2" t="s">
        <v>4</v>
      </c>
      <c r="B173" s="4">
        <v>1760304.59</v>
      </c>
      <c r="C173" s="4">
        <v>6828.67</v>
      </c>
      <c r="D173" s="2">
        <v>0</v>
      </c>
      <c r="E173" s="2">
        <v>0</v>
      </c>
      <c r="F173" s="4">
        <v>1767133.26</v>
      </c>
      <c r="G173" s="2">
        <v>210.5</v>
      </c>
      <c r="H173" s="2">
        <v>1.27</v>
      </c>
      <c r="I173" s="2" t="s">
        <v>15</v>
      </c>
      <c r="J173" s="2"/>
    </row>
    <row r="174" spans="1:10" x14ac:dyDescent="0.2">
      <c r="A174" s="2" t="s">
        <v>5</v>
      </c>
      <c r="B174" s="4">
        <v>26262632.98</v>
      </c>
      <c r="C174" s="4">
        <v>664088.99</v>
      </c>
      <c r="D174" s="4">
        <v>1584936.75</v>
      </c>
      <c r="E174" s="4">
        <v>1409712.48</v>
      </c>
      <c r="F174" s="4">
        <v>29921371.199999999</v>
      </c>
      <c r="G174" s="4">
        <v>3564.35</v>
      </c>
      <c r="H174" s="2">
        <v>21.53</v>
      </c>
      <c r="I174" s="2" t="s">
        <v>15</v>
      </c>
      <c r="J174" s="2"/>
    </row>
    <row r="175" spans="1:10" x14ac:dyDescent="0.2">
      <c r="A175" s="2" t="s">
        <v>6</v>
      </c>
      <c r="B175" s="4">
        <v>2985339.38</v>
      </c>
      <c r="C175" s="2">
        <v>0</v>
      </c>
      <c r="D175" s="2">
        <v>0</v>
      </c>
      <c r="E175" s="2">
        <v>0</v>
      </c>
      <c r="F175" s="4">
        <v>2985339.38</v>
      </c>
      <c r="G175" s="2">
        <v>355.63</v>
      </c>
      <c r="H175" s="2">
        <v>2.15</v>
      </c>
      <c r="I175" s="2" t="s">
        <v>15</v>
      </c>
      <c r="J175" s="2"/>
    </row>
    <row r="176" spans="1:10" x14ac:dyDescent="0.2">
      <c r="A176" s="2" t="s">
        <v>7</v>
      </c>
      <c r="B176" s="4">
        <v>3695223.99</v>
      </c>
      <c r="C176" s="2">
        <v>0</v>
      </c>
      <c r="D176" s="4">
        <v>4710897.45</v>
      </c>
      <c r="E176" s="4">
        <v>446562.83</v>
      </c>
      <c r="F176" s="4">
        <v>8852684.2699999996</v>
      </c>
      <c r="G176" s="4">
        <v>1054.57</v>
      </c>
      <c r="H176" s="2">
        <v>6.37</v>
      </c>
      <c r="I176" s="2" t="s">
        <v>15</v>
      </c>
      <c r="J176" s="2"/>
    </row>
    <row r="177" spans="1:10" x14ac:dyDescent="0.2">
      <c r="A177" s="2" t="s">
        <v>8</v>
      </c>
      <c r="B177" s="4">
        <v>4658775.96</v>
      </c>
      <c r="C177" s="4">
        <v>2133.19</v>
      </c>
      <c r="D177" s="4">
        <v>1741195.58</v>
      </c>
      <c r="E177" s="2">
        <v>0</v>
      </c>
      <c r="F177" s="4">
        <v>6402104.7300000004</v>
      </c>
      <c r="G177" s="2">
        <v>762.64</v>
      </c>
      <c r="H177" s="2">
        <v>4.6100000000000003</v>
      </c>
      <c r="I177" s="2" t="s">
        <v>15</v>
      </c>
      <c r="J177" s="2"/>
    </row>
    <row r="178" spans="1:10" x14ac:dyDescent="0.2">
      <c r="A178" s="2" t="s">
        <v>9</v>
      </c>
      <c r="B178" s="4">
        <v>7599682.96</v>
      </c>
      <c r="C178" s="2">
        <v>0</v>
      </c>
      <c r="D178" s="4">
        <v>1832188.54</v>
      </c>
      <c r="E178" s="2">
        <v>0</v>
      </c>
      <c r="F178" s="4">
        <v>9431871.5</v>
      </c>
      <c r="G178" s="4">
        <v>1123.56</v>
      </c>
      <c r="H178" s="2">
        <v>6.79</v>
      </c>
      <c r="I178" s="2" t="s">
        <v>15</v>
      </c>
      <c r="J178" s="2"/>
    </row>
    <row r="179" spans="1:10" x14ac:dyDescent="0.2">
      <c r="A179" s="2" t="s">
        <v>10</v>
      </c>
      <c r="B179" s="2">
        <v>0</v>
      </c>
      <c r="C179" s="2">
        <v>0</v>
      </c>
      <c r="D179" s="4">
        <v>9309886.9700000007</v>
      </c>
      <c r="E179" s="2">
        <v>0</v>
      </c>
      <c r="F179" s="4">
        <v>9309886.9700000007</v>
      </c>
      <c r="G179" s="4">
        <v>1109.03</v>
      </c>
      <c r="H179" s="2">
        <v>6.7</v>
      </c>
      <c r="I179" s="2" t="s">
        <v>15</v>
      </c>
      <c r="J179" s="2"/>
    </row>
    <row r="180" spans="1:10" x14ac:dyDescent="0.2">
      <c r="A180" s="2" t="s">
        <v>11</v>
      </c>
      <c r="B180" s="4">
        <v>3619729.71</v>
      </c>
      <c r="C180" s="4">
        <v>14380</v>
      </c>
      <c r="D180" s="4">
        <v>3290046.31</v>
      </c>
      <c r="E180" s="4">
        <v>98024.45</v>
      </c>
      <c r="F180" s="4">
        <v>7022180.4699999997</v>
      </c>
      <c r="G180" s="2">
        <v>836.51</v>
      </c>
      <c r="H180" s="2">
        <v>5.05</v>
      </c>
      <c r="I180" s="2" t="s">
        <v>15</v>
      </c>
      <c r="J180" s="2"/>
    </row>
    <row r="181" spans="1:10" x14ac:dyDescent="0.2">
      <c r="A181" s="5" t="s">
        <v>12</v>
      </c>
      <c r="B181" s="6">
        <v>104715580.19</v>
      </c>
      <c r="C181" s="6">
        <v>1976276.27</v>
      </c>
      <c r="D181" s="6">
        <v>29743967.57</v>
      </c>
      <c r="E181" s="6">
        <v>2500788.5</v>
      </c>
      <c r="F181" s="6">
        <v>138936612.53</v>
      </c>
      <c r="G181" s="6">
        <v>16550.68</v>
      </c>
      <c r="H181" s="5">
        <v>100</v>
      </c>
      <c r="I181" s="2" t="s">
        <v>15</v>
      </c>
      <c r="J181" s="5"/>
    </row>
    <row r="186" spans="1:10" x14ac:dyDescent="0.2">
      <c r="A186" s="3"/>
      <c r="I186" s="2"/>
    </row>
    <row r="187" spans="1:10" x14ac:dyDescent="0.2">
      <c r="A187" s="3"/>
      <c r="I187" s="2"/>
    </row>
    <row r="189" spans="1:10" x14ac:dyDescent="0.2">
      <c r="A189" s="3"/>
      <c r="I189" s="2"/>
    </row>
    <row r="190" spans="1:10" x14ac:dyDescent="0.2">
      <c r="A190" s="3"/>
      <c r="I190" s="2"/>
    </row>
    <row r="192" spans="1:10" x14ac:dyDescent="0.2">
      <c r="A192" s="3"/>
      <c r="I192" s="2"/>
    </row>
    <row r="193" spans="1:9" x14ac:dyDescent="0.2">
      <c r="A193" s="3"/>
      <c r="I193" s="2"/>
    </row>
    <row r="195" spans="1:9" x14ac:dyDescent="0.2">
      <c r="A195" s="3"/>
      <c r="I195" s="2"/>
    </row>
    <row r="196" spans="1:9" x14ac:dyDescent="0.2">
      <c r="A196" s="3"/>
      <c r="I196" s="2"/>
    </row>
    <row r="198" spans="1:9" x14ac:dyDescent="0.2">
      <c r="A198" s="3"/>
      <c r="I198" s="4"/>
    </row>
    <row r="199" spans="1:9" x14ac:dyDescent="0.2">
      <c r="A199" s="3"/>
      <c r="I199" s="4"/>
    </row>
    <row r="201" spans="1:9" x14ac:dyDescent="0.2">
      <c r="A201" s="3"/>
      <c r="I201" s="2"/>
    </row>
    <row r="202" spans="1:9" x14ac:dyDescent="0.2">
      <c r="A202" s="3"/>
      <c r="I202" s="2"/>
    </row>
    <row r="204" spans="1:9" x14ac:dyDescent="0.2">
      <c r="A204" s="3"/>
      <c r="I204" s="2"/>
    </row>
    <row r="205" spans="1:9" x14ac:dyDescent="0.2">
      <c r="A205" s="3"/>
      <c r="I205" s="2"/>
    </row>
    <row r="207" spans="1:9" x14ac:dyDescent="0.2">
      <c r="A207" s="3"/>
      <c r="I207" s="2"/>
    </row>
    <row r="208" spans="1:9" x14ac:dyDescent="0.2">
      <c r="A208" s="3"/>
      <c r="I208" s="2"/>
    </row>
    <row r="210" spans="1:9" x14ac:dyDescent="0.2">
      <c r="A210" s="3"/>
      <c r="I210" s="2"/>
    </row>
    <row r="211" spans="1:9" x14ac:dyDescent="0.2">
      <c r="A211" s="3"/>
      <c r="I211" s="2"/>
    </row>
    <row r="213" spans="1:9" x14ac:dyDescent="0.2">
      <c r="A213" s="3"/>
      <c r="I213" s="2"/>
    </row>
    <row r="214" spans="1:9" x14ac:dyDescent="0.2">
      <c r="A214" s="3"/>
      <c r="I214" s="2"/>
    </row>
    <row r="216" spans="1:9" x14ac:dyDescent="0.2">
      <c r="A216" s="3"/>
      <c r="I216" s="2"/>
    </row>
    <row r="217" spans="1:9" x14ac:dyDescent="0.2">
      <c r="A217" s="3"/>
      <c r="I217" s="2"/>
    </row>
  </sheetData>
  <sortState xmlns:xlrd2="http://schemas.microsoft.com/office/spreadsheetml/2017/richdata2" ref="A2:J181">
    <sortCondition ref="I2:I18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479A-682B-5C46-BD8B-F335CB846A6C}">
  <dimension ref="A1:F12"/>
  <sheetViews>
    <sheetView workbookViewId="0">
      <selection activeCell="D5" sqref="D5"/>
    </sheetView>
  </sheetViews>
  <sheetFormatPr baseColWidth="10" defaultRowHeight="16" x14ac:dyDescent="0.2"/>
  <cols>
    <col min="2" max="2" width="15" customWidth="1"/>
    <col min="3" max="3" width="13.6640625" customWidth="1"/>
    <col min="4" max="4" width="15.6640625" customWidth="1"/>
    <col min="5" max="5" width="19.83203125" customWidth="1"/>
    <col min="6" max="6" width="12.83203125" customWidth="1"/>
  </cols>
  <sheetData>
    <row r="1" spans="1:6" x14ac:dyDescent="0.2">
      <c r="A1" t="s">
        <v>50</v>
      </c>
      <c r="B1" t="s">
        <v>54</v>
      </c>
      <c r="C1" t="s">
        <v>55</v>
      </c>
      <c r="D1" t="s">
        <v>49</v>
      </c>
      <c r="E1" t="s">
        <v>51</v>
      </c>
    </row>
    <row r="2" spans="1:6" x14ac:dyDescent="0.2">
      <c r="A2" s="2" t="s">
        <v>1</v>
      </c>
      <c r="B2" s="16">
        <f>'GeneralFund-FullTable'!B122+'GeneralFund-FullTable'!C122</f>
        <v>210</v>
      </c>
      <c r="C2" s="16">
        <f>'GeneralFund-FullTable'!D122+'GeneralFund-FullTable'!E122</f>
        <v>40511918.379999995</v>
      </c>
      <c r="D2" s="4">
        <f>C2/(C2+B2)</f>
        <v>0.9999948163671375</v>
      </c>
      <c r="E2" s="4">
        <f>C2/SUM(C$2:C$12)</f>
        <v>0.12923756914988227</v>
      </c>
      <c r="F2" s="4"/>
    </row>
    <row r="3" spans="1:6" x14ac:dyDescent="0.2">
      <c r="A3" s="2" t="s">
        <v>2</v>
      </c>
      <c r="B3" s="16">
        <f>'GeneralFund-FullTable'!B123+'GeneralFund-FullTable'!C123</f>
        <v>27951239.880000003</v>
      </c>
      <c r="C3" s="16">
        <f>'GeneralFund-FullTable'!D123+'GeneralFund-FullTable'!E123</f>
        <v>1170768.1199999999</v>
      </c>
      <c r="D3" s="4">
        <f t="shared" ref="D3:D12" si="0">C3/(C3+B3)</f>
        <v>4.0202176992740327E-2</v>
      </c>
      <c r="E3" s="4">
        <f t="shared" ref="E3:E12" si="1">C3/SUM(C$2:C$12)</f>
        <v>3.7348817809051303E-3</v>
      </c>
      <c r="F3" s="4"/>
    </row>
    <row r="4" spans="1:6" x14ac:dyDescent="0.2">
      <c r="A4" s="2" t="s">
        <v>3</v>
      </c>
      <c r="B4" s="16">
        <f>'GeneralFund-FullTable'!B124+'GeneralFund-FullTable'!C124</f>
        <v>254915208.78999999</v>
      </c>
      <c r="C4" s="16">
        <f>'GeneralFund-FullTable'!D124+'GeneralFund-FullTable'!E124</f>
        <v>46577682.310000002</v>
      </c>
      <c r="D4" s="4">
        <f t="shared" si="0"/>
        <v>0.15449015112781211</v>
      </c>
      <c r="E4" s="4">
        <f t="shared" si="1"/>
        <v>0.14858803727625092</v>
      </c>
      <c r="F4" s="4"/>
    </row>
    <row r="5" spans="1:6" x14ac:dyDescent="0.2">
      <c r="A5" s="2" t="s">
        <v>4</v>
      </c>
      <c r="B5" s="16">
        <f>'GeneralFund-FullTable'!B125+'GeneralFund-FullTable'!C125</f>
        <v>5027536.0599999996</v>
      </c>
      <c r="C5" s="16">
        <f>'GeneralFund-FullTable'!D125+'GeneralFund-FullTable'!E125</f>
        <v>1707617.47</v>
      </c>
      <c r="D5" s="4">
        <f t="shared" si="0"/>
        <v>0.25353801697227235</v>
      </c>
      <c r="E5" s="4">
        <f t="shared" si="1"/>
        <v>5.4474914959747227E-3</v>
      </c>
      <c r="F5" s="4"/>
    </row>
    <row r="6" spans="1:6" x14ac:dyDescent="0.2">
      <c r="A6" s="2" t="s">
        <v>5</v>
      </c>
      <c r="B6" s="16">
        <f>'GeneralFund-FullTable'!B126+'GeneralFund-FullTable'!C126</f>
        <v>91510845.519999996</v>
      </c>
      <c r="C6" s="16">
        <f>'GeneralFund-FullTable'!D126+'GeneralFund-FullTable'!E126</f>
        <v>55739553.519999996</v>
      </c>
      <c r="D6" s="4">
        <f t="shared" si="0"/>
        <v>0.3785358401973401</v>
      </c>
      <c r="E6" s="4">
        <f t="shared" si="1"/>
        <v>0.17781543532090233</v>
      </c>
      <c r="F6" s="4"/>
    </row>
    <row r="7" spans="1:6" x14ac:dyDescent="0.2">
      <c r="A7" s="2" t="s">
        <v>6</v>
      </c>
      <c r="B7" s="16">
        <f>'GeneralFund-FullTable'!B127+'GeneralFund-FullTable'!C127</f>
        <v>9607399.2200000007</v>
      </c>
      <c r="C7" s="16">
        <f>'GeneralFund-FullTable'!D127+'GeneralFund-FullTable'!E127</f>
        <v>691565.5</v>
      </c>
      <c r="D7" s="4">
        <f t="shared" si="0"/>
        <v>6.7149030878513385E-2</v>
      </c>
      <c r="E7" s="4">
        <f t="shared" si="1"/>
        <v>2.2061716083049366E-3</v>
      </c>
      <c r="F7" s="4"/>
    </row>
    <row r="8" spans="1:6" x14ac:dyDescent="0.2">
      <c r="A8" s="2" t="s">
        <v>7</v>
      </c>
      <c r="B8" s="16">
        <f>'GeneralFund-FullTable'!B128+'GeneralFund-FullTable'!C128</f>
        <v>10479495.689999999</v>
      </c>
      <c r="C8" s="16">
        <f>'GeneralFund-FullTable'!D128+'GeneralFund-FullTable'!E128</f>
        <v>27574139.199999999</v>
      </c>
      <c r="D8" s="4">
        <f t="shared" si="0"/>
        <v>0.72461249180813803</v>
      </c>
      <c r="E8" s="4">
        <f t="shared" si="1"/>
        <v>8.7964600643739746E-2</v>
      </c>
      <c r="F8" s="4"/>
    </row>
    <row r="9" spans="1:6" x14ac:dyDescent="0.2">
      <c r="A9" s="2" t="s">
        <v>8</v>
      </c>
      <c r="B9" s="16">
        <f>'GeneralFund-FullTable'!B129+'GeneralFund-FullTable'!C129</f>
        <v>19584717.759999998</v>
      </c>
      <c r="C9" s="16">
        <f>'GeneralFund-FullTable'!D129+'GeneralFund-FullTable'!E129</f>
        <v>20573461.600000001</v>
      </c>
      <c r="D9" s="4">
        <f t="shared" si="0"/>
        <v>0.51231061586652571</v>
      </c>
      <c r="E9" s="4">
        <f t="shared" si="1"/>
        <v>6.5631652918591021E-2</v>
      </c>
      <c r="F9" s="4"/>
    </row>
    <row r="10" spans="1:6" x14ac:dyDescent="0.2">
      <c r="A10" s="2" t="s">
        <v>9</v>
      </c>
      <c r="B10" s="16">
        <f>'GeneralFund-FullTable'!B130+'GeneralFund-FullTable'!C130</f>
        <v>34922915.68</v>
      </c>
      <c r="C10" s="16">
        <f>'GeneralFund-FullTable'!D130+'GeneralFund-FullTable'!E130</f>
        <v>27881691.669999998</v>
      </c>
      <c r="D10" s="4">
        <f t="shared" si="0"/>
        <v>0.44394341190001885</v>
      </c>
      <c r="E10" s="4">
        <f t="shared" si="1"/>
        <v>8.8945727561404161E-2</v>
      </c>
      <c r="F10" s="4"/>
    </row>
    <row r="11" spans="1:6" x14ac:dyDescent="0.2">
      <c r="A11" s="2" t="s">
        <v>10</v>
      </c>
      <c r="B11" s="16">
        <f>'GeneralFund-FullTable'!B131+'GeneralFund-FullTable'!C131</f>
        <v>3439.05</v>
      </c>
      <c r="C11" s="16">
        <f>'GeneralFund-FullTable'!D131+'GeneralFund-FullTable'!E131</f>
        <v>44067662.710000001</v>
      </c>
      <c r="D11" s="4">
        <f t="shared" si="0"/>
        <v>0.99992196587190574</v>
      </c>
      <c r="E11" s="4">
        <f t="shared" si="1"/>
        <v>0.1405807928752377</v>
      </c>
      <c r="F11" s="4"/>
    </row>
    <row r="12" spans="1:6" x14ac:dyDescent="0.2">
      <c r="A12" s="2" t="s">
        <v>11</v>
      </c>
      <c r="B12" s="16">
        <f>'GeneralFund-FullTable'!B132+'GeneralFund-FullTable'!C132</f>
        <v>2970728.88</v>
      </c>
      <c r="C12" s="16">
        <f>'GeneralFund-FullTable'!D132+'GeneralFund-FullTable'!E132</f>
        <v>46972528</v>
      </c>
      <c r="D12" s="4">
        <f t="shared" si="0"/>
        <v>0.9405179184221435</v>
      </c>
      <c r="E12" s="4">
        <f t="shared" si="1"/>
        <v>0.14984763936880696</v>
      </c>
      <c r="F1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AllFunds</vt:lpstr>
      <vt:lpstr>GeneralFund-Summary</vt:lpstr>
      <vt:lpstr>GeneralFund-FullTable</vt:lpstr>
      <vt:lpstr>District vs 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Arnosti</dc:creator>
  <cp:lastModifiedBy>Nick Arnosti</cp:lastModifiedBy>
  <dcterms:created xsi:type="dcterms:W3CDTF">2025-11-07T09:10:44Z</dcterms:created>
  <dcterms:modified xsi:type="dcterms:W3CDTF">2025-11-20T07:35:36Z</dcterms:modified>
</cp:coreProperties>
</file>