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rnosti/Dropbox/Mac/Downloads/PublicSchools/BUDGET_DATA/"/>
    </mc:Choice>
  </mc:AlternateContent>
  <xr:revisionPtr revIDLastSave="0" documentId="13_ncr:1_{FA2EAC6D-ED3F-0043-8B23-1D259C9ECEA3}" xr6:coauthVersionLast="47" xr6:coauthVersionMax="47" xr10:uidLastSave="{00000000-0000-0000-0000-000000000000}"/>
  <bookViews>
    <workbookView xWindow="2780" yWindow="1560" windowWidth="24420" windowHeight="16440" xr2:uid="{6E86AB4A-8166-0747-AD2A-85E0048F7918}"/>
  </bookViews>
  <sheets>
    <sheet name="Sheet1" sheetId="1" r:id="rId1"/>
    <sheet name="CP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I12" i="1" s="1"/>
  <c r="K12" i="1" s="1"/>
  <c r="J12" i="1"/>
  <c r="B24" i="1"/>
  <c r="D24" i="1"/>
  <c r="E24" i="1"/>
  <c r="F24" i="1"/>
  <c r="K6" i="1"/>
  <c r="K4" i="1"/>
  <c r="K3" i="1"/>
  <c r="J6" i="1"/>
  <c r="J4" i="1"/>
  <c r="J3" i="1"/>
  <c r="K10" i="1"/>
  <c r="K9" i="1"/>
  <c r="K8" i="1"/>
  <c r="K7" i="1"/>
  <c r="K2" i="1"/>
  <c r="J10" i="1"/>
  <c r="J9" i="1"/>
  <c r="J8" i="1"/>
  <c r="J7" i="1"/>
  <c r="J2" i="1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I10" i="1"/>
  <c r="I9" i="1"/>
  <c r="I8" i="1"/>
  <c r="I7" i="1"/>
  <c r="I6" i="1"/>
  <c r="I4" i="1"/>
  <c r="I3" i="1"/>
  <c r="I2" i="1"/>
  <c r="A16" i="1"/>
  <c r="G10" i="1"/>
  <c r="C23" i="1" s="1"/>
  <c r="G9" i="1"/>
  <c r="F22" i="1" s="1"/>
  <c r="G8" i="1"/>
  <c r="E21" i="1" s="1"/>
  <c r="G7" i="1"/>
  <c r="B20" i="1" s="1"/>
  <c r="G6" i="1"/>
  <c r="F19" i="1" s="1"/>
  <c r="G4" i="1"/>
  <c r="D17" i="1" s="1"/>
  <c r="G3" i="1"/>
  <c r="F16" i="1" s="1"/>
  <c r="G2" i="1"/>
  <c r="F15" i="1" s="1"/>
  <c r="A3" i="1"/>
  <c r="C24" i="1" l="1"/>
  <c r="G24" i="1"/>
  <c r="B16" i="1"/>
  <c r="E17" i="1"/>
  <c r="C20" i="1"/>
  <c r="F21" i="1"/>
  <c r="D23" i="1"/>
  <c r="C16" i="1"/>
  <c r="F17" i="1"/>
  <c r="D20" i="1"/>
  <c r="B22" i="1"/>
  <c r="E23" i="1"/>
  <c r="D16" i="1"/>
  <c r="B19" i="1"/>
  <c r="E20" i="1"/>
  <c r="C22" i="1"/>
  <c r="F23" i="1"/>
  <c r="B15" i="1"/>
  <c r="E16" i="1"/>
  <c r="C19" i="1"/>
  <c r="F20" i="1"/>
  <c r="D22" i="1"/>
  <c r="C15" i="1"/>
  <c r="D19" i="1"/>
  <c r="B21" i="1"/>
  <c r="G21" i="1" s="1"/>
  <c r="E22" i="1"/>
  <c r="D15" i="1"/>
  <c r="B17" i="1"/>
  <c r="E19" i="1"/>
  <c r="C21" i="1"/>
  <c r="E15" i="1"/>
  <c r="C17" i="1"/>
  <c r="D21" i="1"/>
  <c r="B23" i="1"/>
  <c r="G15" i="1" l="1"/>
  <c r="G23" i="1"/>
  <c r="G17" i="1"/>
  <c r="G19" i="1"/>
  <c r="G20" i="1"/>
  <c r="G22" i="1"/>
  <c r="G16" i="1"/>
</calcChain>
</file>

<file path=xl/sharedStrings.xml><?xml version="1.0" encoding="utf-8"?>
<sst xmlns="http://schemas.openxmlformats.org/spreadsheetml/2006/main" count="35" uniqueCount="27">
  <si>
    <t>General</t>
  </si>
  <si>
    <t>Food Service</t>
  </si>
  <si>
    <t>Community Service</t>
  </si>
  <si>
    <t>Debt Service</t>
  </si>
  <si>
    <t>Building Construction</t>
  </si>
  <si>
    <t>Year</t>
  </si>
  <si>
    <t>Total</t>
  </si>
  <si>
    <t>Enrollment (ADM)</t>
  </si>
  <si>
    <t>Expenditure/Student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</si>
  <si>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</si>
  <si>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</si>
  <si>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</si>
  <si>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</si>
  <si>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</si>
  <si>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</si>
  <si>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</si>
  <si>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</si>
  <si>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</si>
  <si>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</si>
  <si>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</si>
  <si>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</si>
  <si>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</si>
  <si>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</si>
  <si>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>FY</t>
  </si>
  <si>
    <t>CPI</t>
  </si>
  <si>
    <t>Adjusted Expenditure/Student (2025 dollars)</t>
  </si>
  <si>
    <t>2000 enrollment data from October count (slightly different source)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</si>
</sst>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7" formatCode="&quot;$&quot;#,##0.00"/>
  </numFmts>
  <fonts count="5" x14ac:knownFonts="1">
    <font>
      <sz val="12"/>
      <color theme="1"/>
      <name val="Aptos Narrow"/>
      <family val="2"/>
      <scheme val="minor"/>
    </font>
    <font>
      <sz val="14"/>
      <color theme="1"/>
      <name val="Aptos Display"/>
      <scheme val="maj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67" fontId="1" fillId="0" borderId="0" xfId="0" applyNumberFormat="1" applyFont="1"/>
    <xf numFmtId="167" fontId="0" fillId="0" borderId="0" xfId="0" applyNumberFormat="1"/>
    <xf numFmtId="4" fontId="4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CCF82-A148-DD41-AD57-361CADCAE8AB}">
  <dimension ref="A1:L24"/>
  <sheetViews>
    <sheetView tabSelected="1" workbookViewId="0">
      <selection activeCell="G17" sqref="G17"/>
    </sheetView>
  </sheetViews>
  <sheetFormatPr baseColWidth="10" defaultRowHeight="16" x14ac:dyDescent="0.2"/>
  <cols>
    <col min="1" max="1" width="11" bestFit="1" customWidth="1"/>
    <col min="2" max="2" width="22" bestFit="1" customWidth="1"/>
    <col min="3" max="4" width="20" bestFit="1" customWidth="1"/>
    <col min="5" max="5" width="22" bestFit="1" customWidth="1"/>
    <col min="6" max="6" width="20" bestFit="1" customWidth="1"/>
    <col min="7" max="7" width="19.1640625" bestFit="1" customWidth="1"/>
  </cols>
  <sheetData>
    <row r="1" spans="1:12" ht="18" x14ac:dyDescent="0.25">
      <c r="A1" s="1" t="s">
        <v>5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</v>
      </c>
      <c r="G1" s="1" t="s">
        <v>6</v>
      </c>
      <c r="H1" s="1" t="s">
        <v>7</v>
      </c>
      <c r="I1" s="1" t="s">
        <v>8</v>
      </c>
      <c r="J1" s="1" t="s">
        <v>24</v>
      </c>
      <c r="K1" s="1" t="s">
        <v>25</v>
      </c>
      <c r="L1" s="1"/>
    </row>
    <row r="2" spans="1:12" ht="19" x14ac:dyDescent="0.25">
      <c r="A2" s="1">
        <v>2025</v>
      </c>
      <c r="B2" s="6">
        <v>757188253</v>
      </c>
      <c r="C2" s="6">
        <v>31589085</v>
      </c>
      <c r="D2" s="6">
        <v>32730754</v>
      </c>
      <c r="E2" s="6">
        <v>168841782</v>
      </c>
      <c r="F2" s="6">
        <v>67806439</v>
      </c>
      <c r="G2" s="6">
        <f>SUM(B2:F2)</f>
        <v>1058156313</v>
      </c>
      <c r="H2" s="8">
        <v>32006</v>
      </c>
      <c r="I2" s="7">
        <f>G2/H2</f>
        <v>33061.185808910828</v>
      </c>
      <c r="J2">
        <f>CPI!P28</f>
        <v>317.73099999999999</v>
      </c>
      <c r="K2" s="7">
        <f>I2*J$2/J2</f>
        <v>33061.185808910828</v>
      </c>
    </row>
    <row r="3" spans="1:12" ht="19" x14ac:dyDescent="0.25">
      <c r="A3" s="1">
        <f>A2-1</f>
        <v>2024</v>
      </c>
      <c r="B3" s="6">
        <v>770442325</v>
      </c>
      <c r="C3" s="6">
        <v>36015856</v>
      </c>
      <c r="D3" s="6">
        <v>33369822</v>
      </c>
      <c r="E3" s="6">
        <v>70353524</v>
      </c>
      <c r="F3" s="6">
        <v>53261186</v>
      </c>
      <c r="G3" s="6">
        <f>SUM(B3:F3)</f>
        <v>963442713</v>
      </c>
      <c r="H3" s="8">
        <v>31660.240000000002</v>
      </c>
      <c r="I3" s="7">
        <f t="shared" ref="I3:I12" si="0">G3/H3</f>
        <v>30430.682553259227</v>
      </c>
      <c r="J3">
        <f>CPI!P27</f>
        <v>309.57049999999998</v>
      </c>
      <c r="K3" s="7">
        <f>I3*J$2/J3</f>
        <v>31232.857130539272</v>
      </c>
    </row>
    <row r="4" spans="1:12" ht="19" x14ac:dyDescent="0.25">
      <c r="A4" s="1">
        <v>2023</v>
      </c>
      <c r="B4" s="6">
        <v>715513518</v>
      </c>
      <c r="C4" s="6">
        <v>35655817</v>
      </c>
      <c r="D4" s="6">
        <v>32566639</v>
      </c>
      <c r="E4" s="6">
        <v>53043023</v>
      </c>
      <c r="F4" s="6">
        <v>42396445</v>
      </c>
      <c r="G4" s="6">
        <f>SUM(B4:F4)</f>
        <v>879175442</v>
      </c>
      <c r="H4" s="8">
        <v>31610.51</v>
      </c>
      <c r="I4" s="7">
        <f t="shared" si="0"/>
        <v>27812.757275981945</v>
      </c>
      <c r="J4">
        <f>CPI!P26</f>
        <v>299.68550000000005</v>
      </c>
      <c r="K4" s="7">
        <f>I4*J$2/J4</f>
        <v>29487.496665854764</v>
      </c>
    </row>
    <row r="5" spans="1:12" ht="19" x14ac:dyDescent="0.25">
      <c r="A5" s="1">
        <v>2022</v>
      </c>
      <c r="B5" s="6"/>
      <c r="C5" s="6"/>
      <c r="D5" s="6"/>
      <c r="E5" s="6"/>
      <c r="F5" s="6"/>
      <c r="G5" s="6"/>
      <c r="H5" s="9"/>
      <c r="I5" s="7"/>
      <c r="K5" s="7"/>
    </row>
    <row r="6" spans="1:12" ht="19" x14ac:dyDescent="0.25">
      <c r="A6" s="1">
        <v>2021</v>
      </c>
      <c r="B6" s="6">
        <v>643631641</v>
      </c>
      <c r="C6" s="6">
        <v>43650548</v>
      </c>
      <c r="D6" s="6">
        <v>24215437</v>
      </c>
      <c r="E6" s="6">
        <v>53236001</v>
      </c>
      <c r="F6" s="6">
        <v>48654146</v>
      </c>
      <c r="G6" s="6">
        <f t="shared" ref="G6:G12" si="1">SUM(B6:F6)</f>
        <v>813387773</v>
      </c>
      <c r="H6" s="8">
        <v>34086.620000000003</v>
      </c>
      <c r="I6" s="7">
        <f t="shared" si="0"/>
        <v>23862.376879843174</v>
      </c>
      <c r="J6">
        <f>CPI!P24</f>
        <v>263.15049999999997</v>
      </c>
      <c r="K6" s="7">
        <f>I6*J$2/J6</f>
        <v>28811.713709111144</v>
      </c>
    </row>
    <row r="7" spans="1:12" ht="19" x14ac:dyDescent="0.25">
      <c r="A7" s="1">
        <v>2020</v>
      </c>
      <c r="B7" s="6">
        <v>629276992</v>
      </c>
      <c r="C7" s="6">
        <v>32794071</v>
      </c>
      <c r="D7" s="6">
        <v>27147856</v>
      </c>
      <c r="E7" s="6">
        <v>39220194</v>
      </c>
      <c r="F7" s="6">
        <v>42969925</v>
      </c>
      <c r="G7" s="6">
        <f t="shared" si="1"/>
        <v>771409038</v>
      </c>
      <c r="H7" s="8">
        <v>35005.629999999997</v>
      </c>
      <c r="I7" s="7">
        <f t="shared" si="0"/>
        <v>22036.713465805358</v>
      </c>
      <c r="J7">
        <f>CPI!P23</f>
        <v>257.23</v>
      </c>
      <c r="K7" s="7">
        <f t="shared" ref="K7:K10" si="2">I7*J$2/J7</f>
        <v>27219.791650288855</v>
      </c>
    </row>
    <row r="8" spans="1:12" ht="19" x14ac:dyDescent="0.25">
      <c r="A8" s="1">
        <v>2015</v>
      </c>
      <c r="B8" s="6">
        <v>587144196</v>
      </c>
      <c r="C8" s="6">
        <v>26944483</v>
      </c>
      <c r="D8" s="6">
        <v>27687635</v>
      </c>
      <c r="E8" s="6">
        <v>31565145</v>
      </c>
      <c r="F8" s="6">
        <v>43910855</v>
      </c>
      <c r="G8" s="6">
        <f t="shared" si="1"/>
        <v>717252314</v>
      </c>
      <c r="H8" s="8">
        <v>37445.120000000003</v>
      </c>
      <c r="I8" s="7">
        <f t="shared" si="0"/>
        <v>19154.760727165514</v>
      </c>
      <c r="J8">
        <f>CPI!P18</f>
        <v>236.67649999999998</v>
      </c>
      <c r="K8" s="7">
        <f t="shared" si="2"/>
        <v>25714.683462882993</v>
      </c>
    </row>
    <row r="9" spans="1:12" ht="19" x14ac:dyDescent="0.25">
      <c r="A9" s="1">
        <v>2010</v>
      </c>
      <c r="B9" s="6">
        <v>522029085</v>
      </c>
      <c r="C9" s="6">
        <v>21786403</v>
      </c>
      <c r="D9" s="6">
        <v>24857687</v>
      </c>
      <c r="E9" s="6">
        <v>22713025</v>
      </c>
      <c r="F9" s="6">
        <v>38282445</v>
      </c>
      <c r="G9" s="6">
        <f t="shared" si="1"/>
        <v>629668645</v>
      </c>
      <c r="H9" s="8">
        <v>37944.82</v>
      </c>
      <c r="I9" s="7">
        <f t="shared" si="0"/>
        <v>16594.32420551738</v>
      </c>
      <c r="J9">
        <f>CPI!P13</f>
        <v>216.73500000000001</v>
      </c>
      <c r="K9" s="7">
        <f t="shared" si="2"/>
        <v>24327.087107035051</v>
      </c>
    </row>
    <row r="10" spans="1:12" ht="19" x14ac:dyDescent="0.25">
      <c r="A10" s="1">
        <v>2005</v>
      </c>
      <c r="B10" s="6">
        <v>478518920</v>
      </c>
      <c r="C10" s="6">
        <v>18782701</v>
      </c>
      <c r="D10" s="6">
        <v>23573268</v>
      </c>
      <c r="E10" s="6">
        <v>19440295</v>
      </c>
      <c r="F10" s="6">
        <v>35274501</v>
      </c>
      <c r="G10" s="6">
        <f t="shared" si="1"/>
        <v>575589685</v>
      </c>
      <c r="H10" s="8">
        <v>40985.42</v>
      </c>
      <c r="I10" s="7">
        <f t="shared" si="0"/>
        <v>14043.76690540197</v>
      </c>
      <c r="J10">
        <f>CPI!P8</f>
        <v>191.7</v>
      </c>
      <c r="K10" s="7">
        <f t="shared" si="2"/>
        <v>23276.682851435959</v>
      </c>
    </row>
    <row r="11" spans="1:12" ht="19" x14ac:dyDescent="0.25">
      <c r="A11" s="1"/>
      <c r="B11" s="6"/>
      <c r="C11" s="6"/>
      <c r="D11" s="6"/>
      <c r="E11" s="6"/>
      <c r="F11" s="6"/>
      <c r="G11" s="6"/>
      <c r="H11" s="8"/>
      <c r="I11" s="7"/>
      <c r="K11" s="7"/>
    </row>
    <row r="12" spans="1:12" ht="19" x14ac:dyDescent="0.25">
      <c r="A12" s="1">
        <v>2000</v>
      </c>
      <c r="B12" s="6">
        <v>400544124</v>
      </c>
      <c r="C12" s="6">
        <v>18294569</v>
      </c>
      <c r="D12" s="6">
        <v>29091605</v>
      </c>
      <c r="E12" s="6">
        <v>38583303</v>
      </c>
      <c r="F12" s="6">
        <v>22914098</v>
      </c>
      <c r="G12" s="6">
        <f t="shared" si="1"/>
        <v>509427699</v>
      </c>
      <c r="H12" s="8">
        <v>45253</v>
      </c>
      <c r="I12" s="7">
        <f t="shared" si="0"/>
        <v>11257.324354186463</v>
      </c>
      <c r="J12">
        <f>CPI!P3</f>
        <v>169.3</v>
      </c>
      <c r="K12" s="7">
        <f>I12*J$2/J12</f>
        <v>21126.998962669928</v>
      </c>
    </row>
    <row r="13" spans="1:12" ht="18" x14ac:dyDescent="0.25">
      <c r="A13" s="1"/>
      <c r="B13" s="1"/>
      <c r="C13" s="1"/>
      <c r="D13" s="1"/>
      <c r="E13" s="1"/>
      <c r="F13" s="1"/>
      <c r="G13" s="1"/>
      <c r="H13" t="s">
        <v>26</v>
      </c>
    </row>
    <row r="14" spans="1:12" ht="18" x14ac:dyDescent="0.25">
      <c r="A14" s="1" t="s">
        <v>5</v>
      </c>
      <c r="B14" s="1" t="s">
        <v>0</v>
      </c>
      <c r="C14" s="1" t="s">
        <v>1</v>
      </c>
      <c r="D14" s="1" t="s">
        <v>2</v>
      </c>
      <c r="E14" s="1" t="s">
        <v>4</v>
      </c>
      <c r="F14" s="1" t="s">
        <v>3</v>
      </c>
      <c r="G14" s="1" t="s">
        <v>6</v>
      </c>
    </row>
    <row r="15" spans="1:12" ht="18" x14ac:dyDescent="0.25">
      <c r="A15" s="1">
        <v>2025</v>
      </c>
      <c r="B15" s="3">
        <f>B2/$G2</f>
        <v>0.71557315653419917</v>
      </c>
      <c r="C15" s="3">
        <f t="shared" ref="C15:F15" si="3">C2/$G2</f>
        <v>2.9852947633456115E-2</v>
      </c>
      <c r="D15" s="3">
        <f t="shared" si="3"/>
        <v>3.0931870459860875E-2</v>
      </c>
      <c r="E15" s="3">
        <f t="shared" si="3"/>
        <v>0.15956223095367952</v>
      </c>
      <c r="F15" s="3">
        <f t="shared" si="3"/>
        <v>6.4079794418804362E-2</v>
      </c>
      <c r="G15" s="2">
        <f>SUM(B15:F15)</f>
        <v>1</v>
      </c>
    </row>
    <row r="16" spans="1:12" ht="18" x14ac:dyDescent="0.25">
      <c r="A16" s="1">
        <f>A15-1</f>
        <v>2024</v>
      </c>
      <c r="B16" s="3">
        <f t="shared" ref="B16:F16" si="4">B3/$G3</f>
        <v>0.79967632180326642</v>
      </c>
      <c r="C16" s="3">
        <f t="shared" si="4"/>
        <v>3.7382457217256464E-2</v>
      </c>
      <c r="D16" s="3">
        <f t="shared" si="4"/>
        <v>3.4636020958726164E-2</v>
      </c>
      <c r="E16" s="3">
        <f t="shared" si="4"/>
        <v>7.3023048543209026E-2</v>
      </c>
      <c r="F16" s="3">
        <f t="shared" si="4"/>
        <v>5.5282151477541973E-2</v>
      </c>
      <c r="G16" s="2">
        <f>SUM(B16:F16)</f>
        <v>1</v>
      </c>
    </row>
    <row r="17" spans="1:7" ht="18" x14ac:dyDescent="0.25">
      <c r="A17" s="1">
        <v>2023</v>
      </c>
      <c r="B17" s="3">
        <f t="shared" ref="B17:F17" si="5">B4/$G4</f>
        <v>0.81384611514205607</v>
      </c>
      <c r="C17" s="3">
        <f t="shared" si="5"/>
        <v>4.0555974719776122E-2</v>
      </c>
      <c r="D17" s="3">
        <f t="shared" si="5"/>
        <v>3.7042252824891805E-2</v>
      </c>
      <c r="E17" s="3">
        <f t="shared" si="5"/>
        <v>6.0332694097249361E-2</v>
      </c>
      <c r="F17" s="3">
        <f t="shared" si="5"/>
        <v>4.8222963216026683E-2</v>
      </c>
      <c r="G17" s="2">
        <f>SUM(B17:F17)</f>
        <v>1</v>
      </c>
    </row>
    <row r="18" spans="1:7" ht="18" x14ac:dyDescent="0.25">
      <c r="A18" s="1">
        <v>2022</v>
      </c>
      <c r="B18" s="1"/>
      <c r="C18" s="1"/>
      <c r="D18" s="1"/>
      <c r="E18" s="1"/>
      <c r="F18" s="1"/>
      <c r="G18" s="1"/>
    </row>
    <row r="19" spans="1:7" ht="18" x14ac:dyDescent="0.25">
      <c r="A19" s="1">
        <v>2021</v>
      </c>
      <c r="B19" s="3">
        <f t="shared" ref="B19:F19" si="6">B6/$G6</f>
        <v>0.7912974135646369</v>
      </c>
      <c r="C19" s="3">
        <f t="shared" si="6"/>
        <v>5.3665114535720961E-2</v>
      </c>
      <c r="D19" s="3">
        <f t="shared" si="6"/>
        <v>2.977108558035824E-2</v>
      </c>
      <c r="E19" s="3">
        <f t="shared" si="6"/>
        <v>6.5449718777614324E-2</v>
      </c>
      <c r="F19" s="3">
        <f t="shared" si="6"/>
        <v>5.9816667541669574E-2</v>
      </c>
      <c r="G19" s="2">
        <f t="shared" ref="G19:G24" si="7">SUM(B19:F19)</f>
        <v>1</v>
      </c>
    </row>
    <row r="20" spans="1:7" ht="18" x14ac:dyDescent="0.25">
      <c r="A20" s="1">
        <v>2020</v>
      </c>
      <c r="B20" s="3">
        <f t="shared" ref="B20:F20" si="8">B7/$G7</f>
        <v>0.81575008977273611</v>
      </c>
      <c r="C20" s="3">
        <f t="shared" si="8"/>
        <v>4.2511909226554852E-2</v>
      </c>
      <c r="D20" s="3">
        <f t="shared" si="8"/>
        <v>3.5192556299813535E-2</v>
      </c>
      <c r="E20" s="3">
        <f t="shared" si="8"/>
        <v>5.084227960523325E-2</v>
      </c>
      <c r="F20" s="3">
        <f t="shared" si="8"/>
        <v>5.5703165095662255E-2</v>
      </c>
      <c r="G20" s="2">
        <f t="shared" si="7"/>
        <v>1</v>
      </c>
    </row>
    <row r="21" spans="1:7" ht="18" x14ac:dyDescent="0.25">
      <c r="A21" s="1">
        <v>2015</v>
      </c>
      <c r="B21" s="3">
        <f t="shared" ref="B21:F21" si="9">B8/$G8</f>
        <v>0.81860202405704607</v>
      </c>
      <c r="C21" s="3">
        <f t="shared" si="9"/>
        <v>3.7566254544004161E-2</v>
      </c>
      <c r="D21" s="3">
        <f t="shared" si="9"/>
        <v>3.860236413263074E-2</v>
      </c>
      <c r="E21" s="3">
        <f t="shared" si="9"/>
        <v>4.4008425464626667E-2</v>
      </c>
      <c r="F21" s="3">
        <f t="shared" si="9"/>
        <v>6.1220931801692309E-2</v>
      </c>
      <c r="G21" s="2">
        <f t="shared" si="7"/>
        <v>1</v>
      </c>
    </row>
    <row r="22" spans="1:7" ht="18" x14ac:dyDescent="0.25">
      <c r="A22" s="1">
        <v>2010</v>
      </c>
      <c r="B22" s="3">
        <f t="shared" ref="B22:F22" si="10">B9/$G9</f>
        <v>0.82905364455617769</v>
      </c>
      <c r="C22" s="3">
        <f t="shared" si="10"/>
        <v>3.4599790180119258E-2</v>
      </c>
      <c r="D22" s="3">
        <f t="shared" si="10"/>
        <v>3.9477409582622622E-2</v>
      </c>
      <c r="E22" s="3">
        <f t="shared" si="10"/>
        <v>3.6071392756105873E-2</v>
      </c>
      <c r="F22" s="3">
        <f t="shared" si="10"/>
        <v>6.0797762924974609E-2</v>
      </c>
      <c r="G22" s="2">
        <f t="shared" si="7"/>
        <v>1</v>
      </c>
    </row>
    <row r="23" spans="1:7" ht="18" x14ac:dyDescent="0.25">
      <c r="A23" s="1">
        <v>2005</v>
      </c>
      <c r="B23" s="3">
        <f t="shared" ref="B23:F23" si="11">B10/$G10</f>
        <v>0.83135423109606277</v>
      </c>
      <c r="C23" s="3">
        <f t="shared" si="11"/>
        <v>3.2632101459566638E-2</v>
      </c>
      <c r="D23" s="3">
        <f t="shared" si="11"/>
        <v>4.0954986884450512E-2</v>
      </c>
      <c r="E23" s="3">
        <f t="shared" si="11"/>
        <v>3.3774571550913041E-2</v>
      </c>
      <c r="F23" s="3">
        <f t="shared" si="11"/>
        <v>6.1284109009007E-2</v>
      </c>
      <c r="G23" s="2">
        <f t="shared" si="7"/>
        <v>1</v>
      </c>
    </row>
    <row r="24" spans="1:7" ht="18" x14ac:dyDescent="0.25">
      <c r="A24" s="1">
        <v>2000</v>
      </c>
      <c r="B24" s="3">
        <f t="shared" ref="B24:F24" si="12">B12/$G12</f>
        <v>0.78626294719793</v>
      </c>
      <c r="C24" s="3">
        <f t="shared" si="12"/>
        <v>3.5912002892485043E-2</v>
      </c>
      <c r="D24" s="3">
        <f t="shared" si="12"/>
        <v>5.710644524651181E-2</v>
      </c>
      <c r="E24" s="3">
        <f t="shared" si="12"/>
        <v>7.5738525949292757E-2</v>
      </c>
      <c r="F24" s="3">
        <f t="shared" si="12"/>
        <v>4.498007871378034E-2</v>
      </c>
      <c r="G24" s="2">
        <f t="shared" si="7"/>
        <v>0.99999999999999989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5BAE-925C-7A47-8CF0-CEDE5423FED7}">
  <dimension ref="A1:P28"/>
  <sheetViews>
    <sheetView topLeftCell="A4" workbookViewId="0">
      <selection activeCell="Q6" sqref="Q6"/>
    </sheetView>
  </sheetViews>
  <sheetFormatPr baseColWidth="10" defaultRowHeight="16" x14ac:dyDescent="0.2"/>
  <sheetData>
    <row r="1" spans="1:16" ht="18" x14ac:dyDescent="0.2">
      <c r="A1" s="4" t="s">
        <v>5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</row>
    <row r="2" spans="1:16" ht="18" x14ac:dyDescent="0.2">
      <c r="A2" s="4">
        <v>1999</v>
      </c>
      <c r="B2" s="5">
        <v>164.3</v>
      </c>
      <c r="C2" s="5">
        <v>164.5</v>
      </c>
      <c r="D2" s="5">
        <v>165</v>
      </c>
      <c r="E2" s="5">
        <v>166.2</v>
      </c>
      <c r="F2" s="5">
        <v>166.2</v>
      </c>
      <c r="G2" s="5">
        <v>166.2</v>
      </c>
      <c r="H2" s="5">
        <v>166.7</v>
      </c>
      <c r="I2" s="5">
        <v>167.1</v>
      </c>
      <c r="J2" s="5">
        <v>167.9</v>
      </c>
      <c r="K2" s="5">
        <v>168.2</v>
      </c>
      <c r="L2" s="5">
        <v>168.3</v>
      </c>
      <c r="M2" s="5">
        <v>168.3</v>
      </c>
      <c r="N2" s="5">
        <v>165.4</v>
      </c>
      <c r="O2" s="5">
        <v>167.8</v>
      </c>
    </row>
    <row r="3" spans="1:16" ht="18" x14ac:dyDescent="0.2">
      <c r="A3" s="4">
        <v>2000</v>
      </c>
      <c r="B3" s="5">
        <v>168.8</v>
      </c>
      <c r="C3" s="5">
        <v>169.8</v>
      </c>
      <c r="D3" s="5">
        <v>171.2</v>
      </c>
      <c r="E3" s="5">
        <v>171.3</v>
      </c>
      <c r="F3" s="5">
        <v>171.5</v>
      </c>
      <c r="G3" s="5">
        <v>172.4</v>
      </c>
      <c r="H3" s="5">
        <v>172.8</v>
      </c>
      <c r="I3" s="5">
        <v>172.8</v>
      </c>
      <c r="J3" s="5">
        <v>173.7</v>
      </c>
      <c r="K3" s="5">
        <v>174</v>
      </c>
      <c r="L3" s="5">
        <v>174.1</v>
      </c>
      <c r="M3" s="5">
        <v>174</v>
      </c>
      <c r="N3" s="5">
        <v>170.8</v>
      </c>
      <c r="O3" s="5">
        <v>173.6</v>
      </c>
      <c r="P3">
        <f>(O2+N3)/2</f>
        <v>169.3</v>
      </c>
    </row>
    <row r="4" spans="1:16" ht="18" x14ac:dyDescent="0.2">
      <c r="A4" s="4">
        <v>2001</v>
      </c>
      <c r="B4" s="5">
        <v>175.1</v>
      </c>
      <c r="C4" s="5">
        <v>175.8</v>
      </c>
      <c r="D4" s="5">
        <v>176.2</v>
      </c>
      <c r="E4" s="5">
        <v>176.9</v>
      </c>
      <c r="F4" s="5">
        <v>177.7</v>
      </c>
      <c r="G4" s="5">
        <v>178</v>
      </c>
      <c r="H4" s="5">
        <v>177.5</v>
      </c>
      <c r="I4" s="5">
        <v>177.5</v>
      </c>
      <c r="J4" s="5">
        <v>178.3</v>
      </c>
      <c r="K4" s="5">
        <v>177.7</v>
      </c>
      <c r="L4" s="5">
        <v>177.4</v>
      </c>
      <c r="M4" s="5">
        <v>176.7</v>
      </c>
      <c r="N4" s="5">
        <v>176.6</v>
      </c>
      <c r="O4" s="5">
        <v>177.5</v>
      </c>
      <c r="P4">
        <f t="shared" ref="P4:P27" si="0">(O3+N4)/2</f>
        <v>175.1</v>
      </c>
    </row>
    <row r="5" spans="1:16" ht="18" x14ac:dyDescent="0.2">
      <c r="A5" s="4">
        <v>2002</v>
      </c>
      <c r="B5" s="5">
        <v>177.1</v>
      </c>
      <c r="C5" s="5">
        <v>177.8</v>
      </c>
      <c r="D5" s="5">
        <v>178.8</v>
      </c>
      <c r="E5" s="5">
        <v>179.8</v>
      </c>
      <c r="F5" s="5">
        <v>179.8</v>
      </c>
      <c r="G5" s="5">
        <v>179.9</v>
      </c>
      <c r="H5" s="5">
        <v>180.1</v>
      </c>
      <c r="I5" s="5">
        <v>180.7</v>
      </c>
      <c r="J5" s="5">
        <v>181</v>
      </c>
      <c r="K5" s="5">
        <v>181.3</v>
      </c>
      <c r="L5" s="5">
        <v>181.3</v>
      </c>
      <c r="M5" s="5">
        <v>180.9</v>
      </c>
      <c r="N5" s="5">
        <v>178.9</v>
      </c>
      <c r="O5" s="5">
        <v>180.9</v>
      </c>
      <c r="P5">
        <f t="shared" si="0"/>
        <v>178.2</v>
      </c>
    </row>
    <row r="6" spans="1:16" ht="18" x14ac:dyDescent="0.2">
      <c r="A6" s="4">
        <v>2003</v>
      </c>
      <c r="B6" s="5">
        <v>181.7</v>
      </c>
      <c r="C6" s="5">
        <v>183.1</v>
      </c>
      <c r="D6" s="5">
        <v>184.2</v>
      </c>
      <c r="E6" s="5">
        <v>183.8</v>
      </c>
      <c r="F6" s="5">
        <v>183.5</v>
      </c>
      <c r="G6" s="5">
        <v>183.7</v>
      </c>
      <c r="H6" s="5">
        <v>183.9</v>
      </c>
      <c r="I6" s="5">
        <v>184.6</v>
      </c>
      <c r="J6" s="5">
        <v>185.2</v>
      </c>
      <c r="K6" s="5">
        <v>185</v>
      </c>
      <c r="L6" s="5">
        <v>184.5</v>
      </c>
      <c r="M6" s="5">
        <v>184.3</v>
      </c>
      <c r="N6" s="5">
        <v>183.3</v>
      </c>
      <c r="O6" s="5">
        <v>184.6</v>
      </c>
      <c r="P6">
        <f t="shared" si="0"/>
        <v>182.10000000000002</v>
      </c>
    </row>
    <row r="7" spans="1:16" ht="18" x14ac:dyDescent="0.2">
      <c r="A7" s="4">
        <v>2004</v>
      </c>
      <c r="B7" s="5">
        <v>185.2</v>
      </c>
      <c r="C7" s="5">
        <v>186.2</v>
      </c>
      <c r="D7" s="5">
        <v>187.4</v>
      </c>
      <c r="E7" s="5">
        <v>188</v>
      </c>
      <c r="F7" s="5">
        <v>189.1</v>
      </c>
      <c r="G7" s="5">
        <v>189.7</v>
      </c>
      <c r="H7" s="5">
        <v>189.4</v>
      </c>
      <c r="I7" s="5">
        <v>189.5</v>
      </c>
      <c r="J7" s="5">
        <v>189.9</v>
      </c>
      <c r="K7" s="5">
        <v>190.9</v>
      </c>
      <c r="L7" s="5">
        <v>191</v>
      </c>
      <c r="M7" s="5">
        <v>190.3</v>
      </c>
      <c r="N7" s="5">
        <v>187.6</v>
      </c>
      <c r="O7" s="5">
        <v>190.2</v>
      </c>
      <c r="P7">
        <f t="shared" si="0"/>
        <v>186.1</v>
      </c>
    </row>
    <row r="8" spans="1:16" ht="18" x14ac:dyDescent="0.2">
      <c r="A8" s="4">
        <v>2005</v>
      </c>
      <c r="B8" s="5">
        <v>190.7</v>
      </c>
      <c r="C8" s="5">
        <v>191.8</v>
      </c>
      <c r="D8" s="5">
        <v>193.3</v>
      </c>
      <c r="E8" s="5">
        <v>194.6</v>
      </c>
      <c r="F8" s="5">
        <v>194.4</v>
      </c>
      <c r="G8" s="5">
        <v>194.5</v>
      </c>
      <c r="H8" s="5">
        <v>195.4</v>
      </c>
      <c r="I8" s="5">
        <v>196.4</v>
      </c>
      <c r="J8" s="5">
        <v>198.8</v>
      </c>
      <c r="K8" s="5">
        <v>199.2</v>
      </c>
      <c r="L8" s="5">
        <v>197.6</v>
      </c>
      <c r="M8" s="5">
        <v>196.8</v>
      </c>
      <c r="N8" s="5">
        <v>193.2</v>
      </c>
      <c r="O8" s="5">
        <v>197.4</v>
      </c>
      <c r="P8">
        <f t="shared" si="0"/>
        <v>191.7</v>
      </c>
    </row>
    <row r="9" spans="1:16" ht="18" x14ac:dyDescent="0.2">
      <c r="A9" s="4">
        <v>2006</v>
      </c>
      <c r="B9" s="5">
        <v>198.3</v>
      </c>
      <c r="C9" s="5">
        <v>198.7</v>
      </c>
      <c r="D9" s="5">
        <v>199.8</v>
      </c>
      <c r="E9" s="5">
        <v>201.5</v>
      </c>
      <c r="F9" s="5">
        <v>202.5</v>
      </c>
      <c r="G9" s="5">
        <v>202.9</v>
      </c>
      <c r="H9" s="5">
        <v>203.5</v>
      </c>
      <c r="I9" s="5">
        <v>203.9</v>
      </c>
      <c r="J9" s="5">
        <v>202.9</v>
      </c>
      <c r="K9" s="5">
        <v>201.8</v>
      </c>
      <c r="L9" s="5">
        <v>201.5</v>
      </c>
      <c r="M9" s="5">
        <v>201.8</v>
      </c>
      <c r="N9" s="5">
        <v>200.6</v>
      </c>
      <c r="O9" s="5">
        <v>202.6</v>
      </c>
      <c r="P9">
        <f t="shared" si="0"/>
        <v>199</v>
      </c>
    </row>
    <row r="10" spans="1:16" ht="18" x14ac:dyDescent="0.2">
      <c r="A10" s="4">
        <v>2007</v>
      </c>
      <c r="B10" s="5">
        <v>202.416</v>
      </c>
      <c r="C10" s="5">
        <v>203.499</v>
      </c>
      <c r="D10" s="5">
        <v>205.352</v>
      </c>
      <c r="E10" s="5">
        <v>206.68600000000001</v>
      </c>
      <c r="F10" s="5">
        <v>207.94900000000001</v>
      </c>
      <c r="G10" s="5">
        <v>208.352</v>
      </c>
      <c r="H10" s="5">
        <v>208.29900000000001</v>
      </c>
      <c r="I10" s="5">
        <v>207.917</v>
      </c>
      <c r="J10" s="5">
        <v>208.49</v>
      </c>
      <c r="K10" s="5">
        <v>208.93600000000001</v>
      </c>
      <c r="L10" s="5">
        <v>210.17699999999999</v>
      </c>
      <c r="M10" s="5">
        <v>210.036</v>
      </c>
      <c r="N10" s="5">
        <v>205.709</v>
      </c>
      <c r="O10" s="5">
        <v>208.976</v>
      </c>
      <c r="P10">
        <f t="shared" si="0"/>
        <v>204.15449999999998</v>
      </c>
    </row>
    <row r="11" spans="1:16" ht="18" x14ac:dyDescent="0.2">
      <c r="A11" s="4">
        <v>2008</v>
      </c>
      <c r="B11" s="5">
        <v>211.08</v>
      </c>
      <c r="C11" s="5">
        <v>211.69300000000001</v>
      </c>
      <c r="D11" s="5">
        <v>213.52799999999999</v>
      </c>
      <c r="E11" s="5">
        <v>214.82300000000001</v>
      </c>
      <c r="F11" s="5">
        <v>216.63200000000001</v>
      </c>
      <c r="G11" s="5">
        <v>218.815</v>
      </c>
      <c r="H11" s="5">
        <v>219.964</v>
      </c>
      <c r="I11" s="5">
        <v>219.08600000000001</v>
      </c>
      <c r="J11" s="5">
        <v>218.78299999999999</v>
      </c>
      <c r="K11" s="5">
        <v>216.57300000000001</v>
      </c>
      <c r="L11" s="5">
        <v>212.42500000000001</v>
      </c>
      <c r="M11" s="5">
        <v>210.22800000000001</v>
      </c>
      <c r="N11" s="5">
        <v>214.429</v>
      </c>
      <c r="O11" s="5">
        <v>216.17699999999999</v>
      </c>
      <c r="P11">
        <f t="shared" si="0"/>
        <v>211.70249999999999</v>
      </c>
    </row>
    <row r="12" spans="1:16" ht="18" x14ac:dyDescent="0.2">
      <c r="A12" s="4">
        <v>2009</v>
      </c>
      <c r="B12" s="5">
        <v>211.143</v>
      </c>
      <c r="C12" s="5">
        <v>212.19300000000001</v>
      </c>
      <c r="D12" s="5">
        <v>212.709</v>
      </c>
      <c r="E12" s="5">
        <v>213.24</v>
      </c>
      <c r="F12" s="5">
        <v>213.85599999999999</v>
      </c>
      <c r="G12" s="5">
        <v>215.69300000000001</v>
      </c>
      <c r="H12" s="5">
        <v>215.351</v>
      </c>
      <c r="I12" s="5">
        <v>215.834</v>
      </c>
      <c r="J12" s="5">
        <v>215.96899999999999</v>
      </c>
      <c r="K12" s="5">
        <v>216.17699999999999</v>
      </c>
      <c r="L12" s="5">
        <v>216.33</v>
      </c>
      <c r="M12" s="5">
        <v>215.94900000000001</v>
      </c>
      <c r="N12" s="5">
        <v>213.13900000000001</v>
      </c>
      <c r="O12" s="5">
        <v>215.935</v>
      </c>
      <c r="P12">
        <f t="shared" si="0"/>
        <v>214.65800000000002</v>
      </c>
    </row>
    <row r="13" spans="1:16" ht="18" x14ac:dyDescent="0.2">
      <c r="A13" s="4">
        <v>2010</v>
      </c>
      <c r="B13" s="5">
        <v>216.68700000000001</v>
      </c>
      <c r="C13" s="5">
        <v>216.74100000000001</v>
      </c>
      <c r="D13" s="5">
        <v>217.631</v>
      </c>
      <c r="E13" s="5">
        <v>218.00899999999999</v>
      </c>
      <c r="F13" s="5">
        <v>218.178</v>
      </c>
      <c r="G13" s="5">
        <v>217.965</v>
      </c>
      <c r="H13" s="5">
        <v>218.011</v>
      </c>
      <c r="I13" s="5">
        <v>218.31200000000001</v>
      </c>
      <c r="J13" s="5">
        <v>218.43899999999999</v>
      </c>
      <c r="K13" s="5">
        <v>218.71100000000001</v>
      </c>
      <c r="L13" s="5">
        <v>218.803</v>
      </c>
      <c r="M13" s="5">
        <v>219.179</v>
      </c>
      <c r="N13" s="5">
        <v>217.535</v>
      </c>
      <c r="O13" s="5">
        <v>218.57599999999999</v>
      </c>
      <c r="P13">
        <f t="shared" si="0"/>
        <v>216.73500000000001</v>
      </c>
    </row>
    <row r="14" spans="1:16" ht="18" x14ac:dyDescent="0.2">
      <c r="A14" s="4">
        <v>2011</v>
      </c>
      <c r="B14" s="5">
        <v>220.22300000000001</v>
      </c>
      <c r="C14" s="5">
        <v>221.309</v>
      </c>
      <c r="D14" s="5">
        <v>223.46700000000001</v>
      </c>
      <c r="E14" s="5">
        <v>224.90600000000001</v>
      </c>
      <c r="F14" s="5">
        <v>225.964</v>
      </c>
      <c r="G14" s="5">
        <v>225.72200000000001</v>
      </c>
      <c r="H14" s="5">
        <v>225.922</v>
      </c>
      <c r="I14" s="5">
        <v>226.54499999999999</v>
      </c>
      <c r="J14" s="5">
        <v>226.88900000000001</v>
      </c>
      <c r="K14" s="5">
        <v>226.42099999999999</v>
      </c>
      <c r="L14" s="5">
        <v>226.23</v>
      </c>
      <c r="M14" s="5">
        <v>225.672</v>
      </c>
      <c r="N14" s="5">
        <v>223.59800000000001</v>
      </c>
      <c r="O14" s="5">
        <v>226.28</v>
      </c>
      <c r="P14">
        <f t="shared" si="0"/>
        <v>221.08699999999999</v>
      </c>
    </row>
    <row r="15" spans="1:16" ht="18" x14ac:dyDescent="0.2">
      <c r="A15" s="4">
        <v>2012</v>
      </c>
      <c r="B15" s="5">
        <v>226.66499999999999</v>
      </c>
      <c r="C15" s="5">
        <v>227.66300000000001</v>
      </c>
      <c r="D15" s="5">
        <v>229.392</v>
      </c>
      <c r="E15" s="5">
        <v>230.08500000000001</v>
      </c>
      <c r="F15" s="5">
        <v>229.815</v>
      </c>
      <c r="G15" s="5">
        <v>229.47800000000001</v>
      </c>
      <c r="H15" s="5">
        <v>229.10400000000001</v>
      </c>
      <c r="I15" s="5">
        <v>230.37899999999999</v>
      </c>
      <c r="J15" s="5">
        <v>231.40700000000001</v>
      </c>
      <c r="K15" s="5">
        <v>231.31700000000001</v>
      </c>
      <c r="L15" s="5">
        <v>230.221</v>
      </c>
      <c r="M15" s="5">
        <v>229.601</v>
      </c>
      <c r="N15" s="5">
        <v>228.85</v>
      </c>
      <c r="O15" s="5">
        <v>230.33799999999999</v>
      </c>
      <c r="P15">
        <f t="shared" si="0"/>
        <v>227.565</v>
      </c>
    </row>
    <row r="16" spans="1:16" ht="18" x14ac:dyDescent="0.2">
      <c r="A16" s="4">
        <v>2013</v>
      </c>
      <c r="B16" s="5">
        <v>230.28</v>
      </c>
      <c r="C16" s="5">
        <v>232.166</v>
      </c>
      <c r="D16" s="5">
        <v>232.773</v>
      </c>
      <c r="E16" s="5">
        <v>232.53100000000001</v>
      </c>
      <c r="F16" s="5">
        <v>232.94499999999999</v>
      </c>
      <c r="G16" s="5">
        <v>233.50399999999999</v>
      </c>
      <c r="H16" s="5">
        <v>233.596</v>
      </c>
      <c r="I16" s="5">
        <v>233.87700000000001</v>
      </c>
      <c r="J16" s="5">
        <v>234.149</v>
      </c>
      <c r="K16" s="5">
        <v>233.54599999999999</v>
      </c>
      <c r="L16" s="5">
        <v>233.06899999999999</v>
      </c>
      <c r="M16" s="5">
        <v>233.04900000000001</v>
      </c>
      <c r="N16" s="5">
        <v>232.36600000000001</v>
      </c>
      <c r="O16" s="5">
        <v>233.548</v>
      </c>
      <c r="P16">
        <f t="shared" si="0"/>
        <v>231.352</v>
      </c>
    </row>
    <row r="17" spans="1:16" ht="18" x14ac:dyDescent="0.2">
      <c r="A17" s="4">
        <v>2014</v>
      </c>
      <c r="B17" s="5">
        <v>233.916</v>
      </c>
      <c r="C17" s="5">
        <v>234.78100000000001</v>
      </c>
      <c r="D17" s="5">
        <v>236.29300000000001</v>
      </c>
      <c r="E17" s="5">
        <v>237.072</v>
      </c>
      <c r="F17" s="5">
        <v>237.9</v>
      </c>
      <c r="G17" s="5">
        <v>238.34299999999999</v>
      </c>
      <c r="H17" s="5">
        <v>238.25</v>
      </c>
      <c r="I17" s="5">
        <v>237.852</v>
      </c>
      <c r="J17" s="5">
        <v>238.03100000000001</v>
      </c>
      <c r="K17" s="5">
        <v>237.43299999999999</v>
      </c>
      <c r="L17" s="5">
        <v>236.15100000000001</v>
      </c>
      <c r="M17" s="5">
        <v>234.81200000000001</v>
      </c>
      <c r="N17" s="5">
        <v>236.38399999999999</v>
      </c>
      <c r="O17" s="5">
        <v>237.08799999999999</v>
      </c>
      <c r="P17">
        <f t="shared" si="0"/>
        <v>234.96600000000001</v>
      </c>
    </row>
    <row r="18" spans="1:16" ht="18" x14ac:dyDescent="0.2">
      <c r="A18" s="4">
        <v>2015</v>
      </c>
      <c r="B18" s="5">
        <v>233.70699999999999</v>
      </c>
      <c r="C18" s="5">
        <v>234.72200000000001</v>
      </c>
      <c r="D18" s="5">
        <v>236.119</v>
      </c>
      <c r="E18" s="5">
        <v>236.59899999999999</v>
      </c>
      <c r="F18" s="5">
        <v>237.80500000000001</v>
      </c>
      <c r="G18" s="5">
        <v>238.63800000000001</v>
      </c>
      <c r="H18" s="5">
        <v>238.654</v>
      </c>
      <c r="I18" s="5">
        <v>238.316</v>
      </c>
      <c r="J18" s="5">
        <v>237.94499999999999</v>
      </c>
      <c r="K18" s="5">
        <v>237.83799999999999</v>
      </c>
      <c r="L18" s="5">
        <v>237.33600000000001</v>
      </c>
      <c r="M18" s="5">
        <v>236.52500000000001</v>
      </c>
      <c r="N18" s="5">
        <v>236.26499999999999</v>
      </c>
      <c r="O18" s="5">
        <v>237.76900000000001</v>
      </c>
      <c r="P18">
        <f t="shared" si="0"/>
        <v>236.67649999999998</v>
      </c>
    </row>
    <row r="19" spans="1:16" ht="18" x14ac:dyDescent="0.2">
      <c r="A19" s="4">
        <v>2016</v>
      </c>
      <c r="B19" s="5">
        <v>236.916</v>
      </c>
      <c r="C19" s="5">
        <v>237.11099999999999</v>
      </c>
      <c r="D19" s="5">
        <v>238.13200000000001</v>
      </c>
      <c r="E19" s="5">
        <v>239.261</v>
      </c>
      <c r="F19" s="5">
        <v>240.22900000000001</v>
      </c>
      <c r="G19" s="5">
        <v>241.018</v>
      </c>
      <c r="H19" s="5">
        <v>240.62799999999999</v>
      </c>
      <c r="I19" s="5">
        <v>240.84899999999999</v>
      </c>
      <c r="J19" s="5">
        <v>241.428</v>
      </c>
      <c r="K19" s="5">
        <v>241.72900000000001</v>
      </c>
      <c r="L19" s="5">
        <v>241.35300000000001</v>
      </c>
      <c r="M19" s="5">
        <v>241.43199999999999</v>
      </c>
      <c r="N19" s="5">
        <v>238.77799999999999</v>
      </c>
      <c r="O19" s="5">
        <v>241.23699999999999</v>
      </c>
      <c r="P19">
        <f t="shared" si="0"/>
        <v>238.27350000000001</v>
      </c>
    </row>
    <row r="20" spans="1:16" ht="18" x14ac:dyDescent="0.2">
      <c r="A20" s="4">
        <v>2017</v>
      </c>
      <c r="B20" s="5">
        <v>242.839</v>
      </c>
      <c r="C20" s="5">
        <v>243.60300000000001</v>
      </c>
      <c r="D20" s="5">
        <v>243.80099999999999</v>
      </c>
      <c r="E20" s="5">
        <v>244.524</v>
      </c>
      <c r="F20" s="5">
        <v>244.733</v>
      </c>
      <c r="G20" s="5">
        <v>244.95500000000001</v>
      </c>
      <c r="H20" s="5">
        <v>244.786</v>
      </c>
      <c r="I20" s="5">
        <v>245.51900000000001</v>
      </c>
      <c r="J20" s="5">
        <v>246.81899999999999</v>
      </c>
      <c r="K20" s="5">
        <v>246.66300000000001</v>
      </c>
      <c r="L20" s="5">
        <v>246.66900000000001</v>
      </c>
      <c r="M20" s="5">
        <v>246.524</v>
      </c>
      <c r="N20" s="5">
        <v>244.07599999999999</v>
      </c>
      <c r="O20" s="5">
        <v>246.16300000000001</v>
      </c>
      <c r="P20">
        <f t="shared" si="0"/>
        <v>242.65649999999999</v>
      </c>
    </row>
    <row r="21" spans="1:16" ht="18" x14ac:dyDescent="0.2">
      <c r="A21" s="4">
        <v>2018</v>
      </c>
      <c r="B21" s="5">
        <v>247.86699999999999</v>
      </c>
      <c r="C21" s="5">
        <v>248.99100000000001</v>
      </c>
      <c r="D21" s="5">
        <v>249.554</v>
      </c>
      <c r="E21" s="5">
        <v>250.54599999999999</v>
      </c>
      <c r="F21" s="5">
        <v>251.58799999999999</v>
      </c>
      <c r="G21" s="5">
        <v>251.989</v>
      </c>
      <c r="H21" s="5">
        <v>252.006</v>
      </c>
      <c r="I21" s="5">
        <v>252.14599999999999</v>
      </c>
      <c r="J21" s="5">
        <v>252.43899999999999</v>
      </c>
      <c r="K21" s="5">
        <v>252.88499999999999</v>
      </c>
      <c r="L21" s="5">
        <v>252.03800000000001</v>
      </c>
      <c r="M21" s="5">
        <v>251.233</v>
      </c>
      <c r="N21" s="5">
        <v>250.089</v>
      </c>
      <c r="O21" s="5">
        <v>252.125</v>
      </c>
      <c r="P21">
        <f t="shared" si="0"/>
        <v>248.126</v>
      </c>
    </row>
    <row r="22" spans="1:16" ht="18" x14ac:dyDescent="0.2">
      <c r="A22" s="4">
        <v>2019</v>
      </c>
      <c r="B22" s="5">
        <v>251.71199999999999</v>
      </c>
      <c r="C22" s="5">
        <v>252.77600000000001</v>
      </c>
      <c r="D22" s="5">
        <v>254.202</v>
      </c>
      <c r="E22" s="5">
        <v>255.548</v>
      </c>
      <c r="F22" s="5">
        <v>256.09199999999998</v>
      </c>
      <c r="G22" s="5">
        <v>256.14299999999997</v>
      </c>
      <c r="H22" s="5">
        <v>256.57100000000003</v>
      </c>
      <c r="I22" s="5">
        <v>256.55799999999999</v>
      </c>
      <c r="J22" s="5">
        <v>256.75900000000001</v>
      </c>
      <c r="K22" s="5">
        <v>257.346</v>
      </c>
      <c r="L22" s="5">
        <v>257.20800000000003</v>
      </c>
      <c r="M22" s="5">
        <v>256.97399999999999</v>
      </c>
      <c r="N22" s="5">
        <v>254.41200000000001</v>
      </c>
      <c r="O22" s="5">
        <v>256.90300000000002</v>
      </c>
      <c r="P22">
        <f t="shared" si="0"/>
        <v>253.26850000000002</v>
      </c>
    </row>
    <row r="23" spans="1:16" ht="18" x14ac:dyDescent="0.2">
      <c r="A23" s="4">
        <v>2020</v>
      </c>
      <c r="B23" s="5">
        <v>257.971</v>
      </c>
      <c r="C23" s="5">
        <v>258.678</v>
      </c>
      <c r="D23" s="5">
        <v>258.11500000000001</v>
      </c>
      <c r="E23" s="5">
        <v>256.38900000000001</v>
      </c>
      <c r="F23" s="5">
        <v>256.39400000000001</v>
      </c>
      <c r="G23" s="5">
        <v>257.79700000000003</v>
      </c>
      <c r="H23" s="5">
        <v>259.101</v>
      </c>
      <c r="I23" s="5">
        <v>259.91800000000001</v>
      </c>
      <c r="J23" s="5">
        <v>260.27999999999997</v>
      </c>
      <c r="K23" s="5">
        <v>260.38799999999998</v>
      </c>
      <c r="L23" s="5">
        <v>260.22899999999998</v>
      </c>
      <c r="M23" s="5">
        <v>260.47399999999999</v>
      </c>
      <c r="N23" s="5">
        <v>257.55700000000002</v>
      </c>
      <c r="O23" s="5">
        <v>260.065</v>
      </c>
      <c r="P23">
        <f t="shared" si="0"/>
        <v>257.23</v>
      </c>
    </row>
    <row r="24" spans="1:16" ht="18" x14ac:dyDescent="0.2">
      <c r="A24" s="4">
        <v>2021</v>
      </c>
      <c r="B24" s="5">
        <v>261.58199999999999</v>
      </c>
      <c r="C24" s="5">
        <v>263.01400000000001</v>
      </c>
      <c r="D24" s="5">
        <v>264.87700000000001</v>
      </c>
      <c r="E24" s="5">
        <v>267.05399999999997</v>
      </c>
      <c r="F24" s="5">
        <v>269.19499999999999</v>
      </c>
      <c r="G24" s="5">
        <v>271.69600000000003</v>
      </c>
      <c r="H24" s="5">
        <v>273.00299999999999</v>
      </c>
      <c r="I24" s="5">
        <v>273.56700000000001</v>
      </c>
      <c r="J24" s="5">
        <v>274.31</v>
      </c>
      <c r="K24" s="5">
        <v>276.589</v>
      </c>
      <c r="L24" s="5">
        <v>277.94799999999998</v>
      </c>
      <c r="M24" s="5">
        <v>278.80200000000002</v>
      </c>
      <c r="N24" s="5">
        <v>266.23599999999999</v>
      </c>
      <c r="O24" s="5">
        <v>275.70299999999997</v>
      </c>
      <c r="P24">
        <f t="shared" si="0"/>
        <v>263.15049999999997</v>
      </c>
    </row>
    <row r="25" spans="1:16" ht="18" x14ac:dyDescent="0.2">
      <c r="A25" s="4">
        <v>2022</v>
      </c>
      <c r="B25" s="5">
        <v>281.14800000000002</v>
      </c>
      <c r="C25" s="5">
        <v>283.71600000000001</v>
      </c>
      <c r="D25" s="5">
        <v>287.50400000000002</v>
      </c>
      <c r="E25" s="5">
        <v>289.10899999999998</v>
      </c>
      <c r="F25" s="5">
        <v>292.29599999999999</v>
      </c>
      <c r="G25" s="5">
        <v>296.31099999999998</v>
      </c>
      <c r="H25" s="5">
        <v>296.27600000000001</v>
      </c>
      <c r="I25" s="5">
        <v>296.17099999999999</v>
      </c>
      <c r="J25" s="5">
        <v>296.80799999999999</v>
      </c>
      <c r="K25" s="5">
        <v>298.012</v>
      </c>
      <c r="L25" s="5">
        <v>297.71100000000001</v>
      </c>
      <c r="M25" s="5">
        <v>296.79700000000003</v>
      </c>
      <c r="N25" s="5">
        <v>288.34699999999998</v>
      </c>
      <c r="O25" s="5">
        <v>296.96300000000002</v>
      </c>
      <c r="P25">
        <f t="shared" si="0"/>
        <v>282.02499999999998</v>
      </c>
    </row>
    <row r="26" spans="1:16" ht="18" x14ac:dyDescent="0.2">
      <c r="A26" s="4">
        <v>2023</v>
      </c>
      <c r="B26" s="5">
        <v>299.17</v>
      </c>
      <c r="C26" s="5">
        <v>300.83999999999997</v>
      </c>
      <c r="D26" s="5">
        <v>301.83600000000001</v>
      </c>
      <c r="E26" s="5">
        <v>303.363</v>
      </c>
      <c r="F26" s="5">
        <v>304.12700000000001</v>
      </c>
      <c r="G26" s="5">
        <v>305.10899999999998</v>
      </c>
      <c r="H26" s="5">
        <v>305.69099999999997</v>
      </c>
      <c r="I26" s="5">
        <v>307.02600000000001</v>
      </c>
      <c r="J26" s="5">
        <v>307.78899999999999</v>
      </c>
      <c r="K26" s="5">
        <v>307.67099999999999</v>
      </c>
      <c r="L26" s="5">
        <v>307.05099999999999</v>
      </c>
      <c r="M26" s="5">
        <v>306.74599999999998</v>
      </c>
      <c r="N26" s="5">
        <v>302.40800000000002</v>
      </c>
      <c r="O26" s="5">
        <v>306.99599999999998</v>
      </c>
      <c r="P26">
        <f t="shared" si="0"/>
        <v>299.68550000000005</v>
      </c>
    </row>
    <row r="27" spans="1:16" ht="18" x14ac:dyDescent="0.2">
      <c r="A27" s="4">
        <v>2024</v>
      </c>
      <c r="B27" s="5">
        <v>308.41699999999997</v>
      </c>
      <c r="C27" s="5">
        <v>310.32600000000002</v>
      </c>
      <c r="D27" s="5">
        <v>312.33199999999999</v>
      </c>
      <c r="E27" s="5">
        <v>313.548</v>
      </c>
      <c r="F27" s="5">
        <v>314.06900000000002</v>
      </c>
      <c r="G27" s="5">
        <v>314.17500000000001</v>
      </c>
      <c r="H27" s="5">
        <v>314.54000000000002</v>
      </c>
      <c r="I27" s="5">
        <v>314.79599999999999</v>
      </c>
      <c r="J27" s="5">
        <v>315.30099999999999</v>
      </c>
      <c r="K27" s="5">
        <v>315.66399999999999</v>
      </c>
      <c r="L27" s="5">
        <v>315.49299999999999</v>
      </c>
      <c r="M27" s="5">
        <v>315.60500000000002</v>
      </c>
      <c r="N27" s="5">
        <v>312.14499999999998</v>
      </c>
      <c r="O27" s="5">
        <v>315.233</v>
      </c>
      <c r="P27">
        <f t="shared" si="0"/>
        <v>309.57049999999998</v>
      </c>
    </row>
    <row r="28" spans="1:16" ht="18" x14ac:dyDescent="0.2">
      <c r="A28" s="4">
        <v>2025</v>
      </c>
      <c r="B28" s="5">
        <v>317.67099999999999</v>
      </c>
      <c r="C28" s="5">
        <v>319.08199999999999</v>
      </c>
      <c r="D28" s="5">
        <v>319.79899999999998</v>
      </c>
      <c r="E28" s="5">
        <v>320.79500000000002</v>
      </c>
      <c r="F28" s="5">
        <v>321.46499999999997</v>
      </c>
      <c r="G28" s="5">
        <v>322.56099999999998</v>
      </c>
      <c r="H28" s="5">
        <v>323.048</v>
      </c>
      <c r="I28" s="5">
        <v>323.976</v>
      </c>
      <c r="J28" s="5">
        <v>324.8</v>
      </c>
      <c r="K28" s="5"/>
      <c r="L28" s="5"/>
      <c r="M28" s="5"/>
      <c r="N28" s="5">
        <v>320.22899999999998</v>
      </c>
      <c r="O28" s="5"/>
      <c r="P28">
        <f>(O27+N28)/2</f>
        <v>317.73099999999999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Arnosti</dc:creator>
  <cp:lastModifiedBy>Nick Arnosti</cp:lastModifiedBy>
  <dcterms:created xsi:type="dcterms:W3CDTF">2025-11-06T06:20:22Z</dcterms:created>
  <dcterms:modified xsi:type="dcterms:W3CDTF">2025-11-20T07:05:52Z</dcterms:modified>
</cp:coreProperties>
</file>